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2995" windowHeight="9030"/>
  </bookViews>
  <sheets>
    <sheet name="สงขลา " sheetId="1" r:id="rId1"/>
  </sheets>
  <externalReferences>
    <externalReference r:id="rId2"/>
  </externalReferences>
  <definedNames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xlnm.Print_Area" localSheetId="0">'สงขลา '!$A$1:$N$33</definedName>
    <definedName name="_xlnm.Print_Titles" localSheetId="0">'สงขลา '!$A:$B,'สงขลา '!$1:$6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44525"/>
</workbook>
</file>

<file path=xl/calcChain.xml><?xml version="1.0" encoding="utf-8"?>
<calcChain xmlns="http://schemas.openxmlformats.org/spreadsheetml/2006/main">
  <c r="N30" i="1" l="1"/>
  <c r="M30" i="1"/>
  <c r="I30" i="1"/>
  <c r="H30" i="1"/>
  <c r="F30" i="1"/>
  <c r="E30" i="1"/>
  <c r="N29" i="1"/>
  <c r="M29" i="1"/>
  <c r="I29" i="1"/>
  <c r="H29" i="1"/>
  <c r="F29" i="1"/>
  <c r="E29" i="1"/>
  <c r="M28" i="1"/>
  <c r="N28" i="1" s="1"/>
  <c r="H28" i="1"/>
  <c r="I28" i="1" s="1"/>
  <c r="F28" i="1"/>
  <c r="E28" i="1"/>
  <c r="M27" i="1"/>
  <c r="N27" i="1" s="1"/>
  <c r="H27" i="1"/>
  <c r="I27" i="1" s="1"/>
  <c r="F27" i="1"/>
  <c r="E27" i="1"/>
  <c r="N26" i="1"/>
  <c r="M26" i="1"/>
  <c r="I26" i="1"/>
  <c r="H26" i="1"/>
  <c r="F26" i="1"/>
  <c r="E26" i="1"/>
  <c r="M25" i="1"/>
  <c r="N25" i="1" s="1"/>
  <c r="H25" i="1"/>
  <c r="I25" i="1" s="1"/>
  <c r="F25" i="1"/>
  <c r="E25" i="1"/>
  <c r="N24" i="1"/>
  <c r="M24" i="1"/>
  <c r="I24" i="1"/>
  <c r="H24" i="1"/>
  <c r="F24" i="1"/>
  <c r="E24" i="1"/>
  <c r="M23" i="1"/>
  <c r="N23" i="1" s="1"/>
  <c r="H23" i="1"/>
  <c r="I23" i="1" s="1"/>
  <c r="F23" i="1"/>
  <c r="E23" i="1"/>
  <c r="M22" i="1"/>
  <c r="N22" i="1" s="1"/>
  <c r="H22" i="1"/>
  <c r="I22" i="1" s="1"/>
  <c r="F22" i="1"/>
  <c r="E22" i="1"/>
  <c r="M21" i="1"/>
  <c r="N21" i="1" s="1"/>
  <c r="H21" i="1"/>
  <c r="I21" i="1" s="1"/>
  <c r="F21" i="1"/>
  <c r="E21" i="1"/>
  <c r="M20" i="1"/>
  <c r="N20" i="1" s="1"/>
  <c r="H20" i="1"/>
  <c r="I20" i="1" s="1"/>
  <c r="F20" i="1"/>
  <c r="E20" i="1"/>
  <c r="M19" i="1"/>
  <c r="N19" i="1" s="1"/>
  <c r="H19" i="1"/>
  <c r="I19" i="1" s="1"/>
  <c r="F19" i="1"/>
  <c r="E19" i="1"/>
  <c r="M18" i="1"/>
  <c r="N18" i="1" s="1"/>
  <c r="H18" i="1"/>
  <c r="I18" i="1" s="1"/>
  <c r="F18" i="1"/>
  <c r="E18" i="1"/>
  <c r="N17" i="1"/>
  <c r="M17" i="1"/>
  <c r="I17" i="1"/>
  <c r="H17" i="1"/>
  <c r="F17" i="1"/>
  <c r="E17" i="1"/>
  <c r="M16" i="1"/>
  <c r="N16" i="1" s="1"/>
  <c r="H16" i="1"/>
  <c r="I16" i="1" s="1"/>
  <c r="F16" i="1"/>
  <c r="E16" i="1"/>
  <c r="M15" i="1"/>
  <c r="N15" i="1" s="1"/>
  <c r="H15" i="1"/>
  <c r="I15" i="1" s="1"/>
  <c r="F15" i="1"/>
  <c r="E15" i="1"/>
  <c r="M14" i="1"/>
  <c r="N14" i="1" s="1"/>
  <c r="H14" i="1"/>
  <c r="I14" i="1" s="1"/>
  <c r="F14" i="1"/>
  <c r="E14" i="1"/>
  <c r="N13" i="1"/>
  <c r="M13" i="1"/>
  <c r="I13" i="1"/>
  <c r="H13" i="1"/>
  <c r="F13" i="1"/>
  <c r="E13" i="1"/>
  <c r="M12" i="1"/>
  <c r="N12" i="1" s="1"/>
  <c r="H12" i="1"/>
  <c r="I12" i="1" s="1"/>
  <c r="F12" i="1"/>
  <c r="E12" i="1"/>
  <c r="M11" i="1"/>
  <c r="N11" i="1" s="1"/>
  <c r="H11" i="1"/>
  <c r="I11" i="1" s="1"/>
  <c r="F11" i="1"/>
  <c r="E11" i="1"/>
  <c r="M10" i="1"/>
  <c r="N10" i="1" s="1"/>
  <c r="H10" i="1"/>
  <c r="I10" i="1" s="1"/>
  <c r="F10" i="1"/>
  <c r="E10" i="1"/>
  <c r="M9" i="1"/>
  <c r="N9" i="1" s="1"/>
  <c r="H9" i="1"/>
  <c r="I9" i="1" s="1"/>
  <c r="F9" i="1"/>
  <c r="E9" i="1"/>
  <c r="M8" i="1"/>
  <c r="N8" i="1" s="1"/>
  <c r="H8" i="1"/>
  <c r="H7" i="1" s="1"/>
  <c r="F8" i="1"/>
  <c r="F7" i="1" s="1"/>
  <c r="E8" i="1"/>
  <c r="M7" i="1"/>
  <c r="N7" i="1" s="1"/>
  <c r="L7" i="1"/>
  <c r="K7" i="1"/>
  <c r="J7" i="1"/>
  <c r="G7" i="1"/>
  <c r="D7" i="1"/>
  <c r="E7" i="1" s="1"/>
  <c r="C7" i="1"/>
  <c r="I7" i="1" s="1"/>
  <c r="I8" i="1" l="1"/>
</calcChain>
</file>

<file path=xl/sharedStrings.xml><?xml version="1.0" encoding="utf-8"?>
<sst xmlns="http://schemas.openxmlformats.org/spreadsheetml/2006/main" count="53" uniqueCount="49">
  <si>
    <t>ผลการเบิกจ่ายงบประมาณ และการจัดทำแผนการเบิกจ่าย ประจำปีงบประมาณ พ.ศ. 2563 (งบดำเนินงาน รายกิจกรรม) จากยอดเงินคงเหลือ ณ วันที่ 31 พฤษภาคม 2563</t>
  </si>
  <si>
    <t>สำนักงานการปฏิรูปที่ดินจังหวัดสงขลา</t>
  </si>
  <si>
    <t>หน่วย : บาท</t>
  </si>
  <si>
    <t>ที่</t>
  </si>
  <si>
    <t>กิจกรรม</t>
  </si>
  <si>
    <t>งบดำเนินงาน</t>
  </si>
  <si>
    <t>คงเหลือ</t>
  </si>
  <si>
    <t>แผนการเบิกจ่ายดำเนินงาน ไตรมาส 3-4 (1 มิ.ย.30-กย. 63)</t>
  </si>
  <si>
    <t>งบประมาณ</t>
  </si>
  <si>
    <t>เบิกจ่าย</t>
  </si>
  <si>
    <t>ร้อยละ</t>
  </si>
  <si>
    <t>ยังไม่ได้เบิกจ่าย</t>
  </si>
  <si>
    <t>ไตรมาสที่ 3 (เป้าหมายตาม มติครม. ร้อยละ 80)</t>
  </si>
  <si>
    <t>ไตรมาสที่ 4  (เป้าหมายตาม มติครม. ร้อยละ 100)</t>
  </si>
  <si>
    <t>ที่ได้รับ</t>
  </si>
  <si>
    <t>ณ วันที่ 31 พ.ค.63</t>
  </si>
  <si>
    <t>มิ.ย.</t>
  </si>
  <si>
    <t>รวม</t>
  </si>
  <si>
    <t>ร้อยละ (สะสม)</t>
  </si>
  <si>
    <t>ก.ค.</t>
  </si>
  <si>
    <t>ส.ค.</t>
  </si>
  <si>
    <t>ก.ย.</t>
  </si>
  <si>
    <t xml:space="preserve"> </t>
  </si>
  <si>
    <t>กิจกรรมพัฒนาการเกษตรยั่งยืน</t>
  </si>
  <si>
    <t>กิจกรรมบริหารจัดการ</t>
  </si>
  <si>
    <t>กิจกรรมส่งเสริมการเกษตรแบบแปลงใหญ่</t>
  </si>
  <si>
    <t>กิจกรรมส่งเสริมเกษตรอินทรีย์ในเขตปฏิรูปที่ดิน</t>
  </si>
  <si>
    <t>กิจกรรมส่งเสริมระบบวนเกษตรในเขตปฏิรูปที่ดิน</t>
  </si>
  <si>
    <t>กิจกรรมการส่งเสริมพืชสมุนไพรในเขตปฏิรูปที่ดิน</t>
  </si>
  <si>
    <t>กิจกรรมพัฒนาผู้แทนเกษตรกร</t>
  </si>
  <si>
    <t>กิจกรรมพัฒนาธุรกิจชุมชนในเขตปฏิรูปที่ดิน</t>
  </si>
  <si>
    <t>กิจกรรมพัฒนาตามแนวทางพระราชดำริ</t>
  </si>
  <si>
    <t>กิจกรรมส่งเสริมเกษตรอินทรีย์ในเขตปฏิรูปที่ดินภาคเหนือตอนบน</t>
  </si>
  <si>
    <t>กิจกรรมสร้างและพัฒนาเกษตรกรรุ่นใหม่</t>
  </si>
  <si>
    <t>กิจกรรมพัฒนาเกษตรกรปราดเปรื่องในเขตปฏิรูปที่ดิน (Smart Farmer)</t>
  </si>
  <si>
    <t>กิจกรรมศูนย์เรียนรู้การเพิ่มประสิทธิภาพการผลิตสินค้าเกษตรในเขตปฏิรูปที่ดิน</t>
  </si>
  <si>
    <t>กิจกรรมพัฒนาและส่งเสริมศิลปหัตถกรรม</t>
  </si>
  <si>
    <t>กิจกรรมส่งเสริมและพัฒนาเกษตรทฤษฎีใหม่ในเขตปฏิรูปที่ดิน</t>
  </si>
  <si>
    <t>กิจกรรมพัฒนาโครงสร้างพื้นฐานที่ดินแปลงรวม</t>
  </si>
  <si>
    <t>กิจกรรมยกระดับรายได้เกษตรกรในเขตปฏิรูปที่ดินเพื่อลดความเหลื่อมล้ำ</t>
  </si>
  <si>
    <t>กิจกรรมจัดที่ดิน</t>
  </si>
  <si>
    <t>กิจกรรมการปรับปรุงแผนที่แปลงที่ดินตามมาตรฐาน RTK GNSS NETWORK</t>
  </si>
  <si>
    <t>กิจกรรมศูนย์บริการประชาชน</t>
  </si>
  <si>
    <t>กิจกรรมตรวจสอบที่ดิน</t>
  </si>
  <si>
    <t>กิจกรรมพัฒนาศักยภาพสถาบันเกษตรกรในเขตปฏิรูปที่ดิน</t>
  </si>
  <si>
    <t>กิจกรรมการศึกษาปรับปรุงกฎหมายเกี่ยวกับการปฏิรูปที่ดิน เพื่อเกษตรกรและประชาชน</t>
  </si>
  <si>
    <t>หมายเหตุ</t>
  </si>
  <si>
    <t>1. ผลการเบิกจ่าย ณ วันที่ 31 พฤษภาคม 2563</t>
  </si>
  <si>
    <t>2. ให้ ส.ป.ก.จังหวัด กรอกข้อมูลแผนการเบิกจ่ายงบประมาณ เดือน มิ.ย.-ก.ย. 63 (ส่วนคอลัมน์อื่นๆ ได้ตั้งค่าสูตรไว้แล้ว ไม่ต้องแก้ไขแต่อย่างใด)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</si>
</sst>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00_-;\-* #,##0.0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4" tint="-0.249977111117893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3" fontId="3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187" fontId="2" fillId="2" borderId="3" xfId="3" applyNumberFormat="1" applyFont="1" applyFill="1" applyBorder="1" applyAlignment="1">
      <alignment horizontal="center" vertical="center"/>
    </xf>
    <xf numFmtId="187" fontId="2" fillId="2" borderId="4" xfId="3" applyNumberFormat="1" applyFont="1" applyFill="1" applyBorder="1" applyAlignment="1">
      <alignment horizontal="center" vertical="center"/>
    </xf>
    <xf numFmtId="187" fontId="2" fillId="2" borderId="5" xfId="3" applyNumberFormat="1" applyFont="1" applyFill="1" applyBorder="1" applyAlignment="1">
      <alignment horizontal="center" vertical="center"/>
    </xf>
    <xf numFmtId="187" fontId="2" fillId="2" borderId="2" xfId="3" applyNumberFormat="1" applyFont="1" applyFill="1" applyBorder="1" applyAlignment="1">
      <alignment horizontal="center" vertical="center"/>
    </xf>
    <xf numFmtId="187" fontId="2" fillId="3" borderId="4" xfId="3" applyNumberFormat="1" applyFont="1" applyFill="1" applyBorder="1" applyAlignment="1">
      <alignment horizontal="center" vertical="center"/>
    </xf>
    <xf numFmtId="187" fontId="2" fillId="3" borderId="5" xfId="3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187" fontId="2" fillId="2" borderId="2" xfId="3" applyNumberFormat="1" applyFont="1" applyFill="1" applyBorder="1" applyAlignment="1">
      <alignment horizontal="center" vertical="center" wrapText="1"/>
    </xf>
    <xf numFmtId="187" fontId="2" fillId="2" borderId="8" xfId="3" applyNumberFormat="1" applyFont="1" applyFill="1" applyBorder="1" applyAlignment="1">
      <alignment horizontal="center" vertical="center"/>
    </xf>
    <xf numFmtId="187" fontId="2" fillId="2" borderId="7" xfId="3" applyNumberFormat="1" applyFont="1" applyFill="1" applyBorder="1" applyAlignment="1">
      <alignment horizontal="center" vertical="center"/>
    </xf>
    <xf numFmtId="187" fontId="2" fillId="3" borderId="3" xfId="3" applyNumberFormat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187" fontId="2" fillId="2" borderId="10" xfId="3" applyNumberFormat="1" applyFont="1" applyFill="1" applyBorder="1" applyAlignment="1">
      <alignment horizontal="center" vertical="center" wrapText="1"/>
    </xf>
    <xf numFmtId="187" fontId="2" fillId="2" borderId="10" xfId="3" applyNumberFormat="1" applyFont="1" applyFill="1" applyBorder="1" applyAlignment="1">
      <alignment vertical="center"/>
    </xf>
    <xf numFmtId="187" fontId="2" fillId="2" borderId="10" xfId="3" applyNumberFormat="1" applyFont="1" applyFill="1" applyBorder="1" applyAlignment="1">
      <alignment horizontal="center" vertical="center"/>
    </xf>
    <xf numFmtId="187" fontId="2" fillId="4" borderId="10" xfId="3" applyNumberFormat="1" applyFont="1" applyFill="1" applyBorder="1" applyAlignment="1">
      <alignment horizontal="center" vertical="center"/>
    </xf>
    <xf numFmtId="187" fontId="2" fillId="3" borderId="10" xfId="3" applyNumberFormat="1" applyFont="1" applyFill="1" applyBorder="1" applyAlignment="1">
      <alignment horizontal="center" vertical="center"/>
    </xf>
    <xf numFmtId="43" fontId="2" fillId="3" borderId="10" xfId="3" applyNumberFormat="1" applyFont="1" applyFill="1" applyBorder="1" applyAlignment="1">
      <alignment horizontal="center" vertical="center" wrapText="1"/>
    </xf>
    <xf numFmtId="187" fontId="2" fillId="3" borderId="10" xfId="3" applyNumberFormat="1" applyFont="1" applyFill="1" applyBorder="1" applyAlignment="1">
      <alignment horizontal="center" vertical="center" wrapText="1"/>
    </xf>
    <xf numFmtId="43" fontId="2" fillId="2" borderId="8" xfId="3" applyNumberFormat="1" applyFont="1" applyFill="1" applyBorder="1" applyAlignment="1">
      <alignment horizontal="center" vertical="center"/>
    </xf>
    <xf numFmtId="0" fontId="3" fillId="0" borderId="11" xfId="4" applyFont="1" applyBorder="1" applyAlignment="1">
      <alignment horizontal="center" vertical="center" shrinkToFit="1" readingOrder="1"/>
    </xf>
    <xf numFmtId="0" fontId="3" fillId="0" borderId="11" xfId="4" applyFont="1" applyBorder="1" applyAlignment="1">
      <alignment horizontal="left" vertical="center" shrinkToFit="1" readingOrder="1"/>
    </xf>
    <xf numFmtId="43" fontId="7" fillId="0" borderId="11" xfId="1" applyNumberFormat="1" applyFont="1" applyFill="1" applyBorder="1" applyAlignment="1">
      <alignment vertical="center"/>
    </xf>
    <xf numFmtId="43" fontId="8" fillId="4" borderId="11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88" fontId="3" fillId="0" borderId="11" xfId="1" applyNumberFormat="1" applyFont="1" applyFill="1" applyBorder="1" applyAlignment="1">
      <alignment horizontal="left" vertical="top" shrinkToFit="1" readingOrder="1"/>
    </xf>
    <xf numFmtId="0" fontId="3" fillId="0" borderId="11" xfId="4" applyFont="1" applyBorder="1" applyAlignment="1">
      <alignment vertical="center" shrinkToFit="1" readingOrder="1"/>
    </xf>
    <xf numFmtId="0" fontId="3" fillId="0" borderId="12" xfId="4" applyFont="1" applyBorder="1" applyAlignment="1">
      <alignment horizontal="center" vertical="center" shrinkToFit="1" readingOrder="1"/>
    </xf>
    <xf numFmtId="0" fontId="3" fillId="0" borderId="12" xfId="4" applyFont="1" applyBorder="1" applyAlignment="1">
      <alignment vertical="center" shrinkToFit="1" readingOrder="1"/>
    </xf>
    <xf numFmtId="43" fontId="7" fillId="0" borderId="12" xfId="1" applyNumberFormat="1" applyFont="1" applyFill="1" applyBorder="1" applyAlignment="1">
      <alignment vertical="center"/>
    </xf>
    <xf numFmtId="43" fontId="8" fillId="4" borderId="12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Fill="1"/>
  </cellXfs>
  <cellStyles count="31">
    <cellStyle name="Comma" xfId="1" builtinId="3"/>
    <cellStyle name="Comma 2" xfId="5"/>
    <cellStyle name="Comma 2 2" xfId="6"/>
    <cellStyle name="Comma 2 2 2" xfId="7"/>
    <cellStyle name="Normal" xfId="0" builtinId="0"/>
    <cellStyle name="Normal 10" xfId="8"/>
    <cellStyle name="Normal 2" xfId="4"/>
    <cellStyle name="Normal 2 2" xfId="9"/>
    <cellStyle name="Normal 2 2 2" xfId="10"/>
    <cellStyle name="เครื่องหมายจุลภาค 2" xfId="11"/>
    <cellStyle name="เครื่องหมายจุลภาค 3" xfId="12"/>
    <cellStyle name="เครื่องหมายจุลภาค 4" xfId="13"/>
    <cellStyle name="เครื่องหมายจุลภาค 5" xfId="14"/>
    <cellStyle name="เครื่องหมายจุลภาค 6" xfId="15"/>
    <cellStyle name="เครื่องหมายจุลภาค 7" xfId="16"/>
    <cellStyle name="เครื่องหมายจุลภาค 7 2" xfId="17"/>
    <cellStyle name="เครื่องหมายจุลภาค 8" xfId="18"/>
    <cellStyle name="เครื่องหมายจุลภาค 9" xfId="19"/>
    <cellStyle name="เครื่องหมายจุลภาค 9 2" xfId="20"/>
    <cellStyle name="เครื่องหมายจุลภาค_(7)รายหมวด 55" xfId="21"/>
    <cellStyle name="ปกติ 2" xfId="3"/>
    <cellStyle name="ปกติ 2 2" xfId="22"/>
    <cellStyle name="ปกติ 3" xfId="23"/>
    <cellStyle name="ปกติ 3 2" xfId="24"/>
    <cellStyle name="ปกติ 4" xfId="25"/>
    <cellStyle name="ปกติ 5" xfId="26"/>
    <cellStyle name="ปกติ 5 2" xfId="27"/>
    <cellStyle name="ปกติ 6" xfId="28"/>
    <cellStyle name="ปกติ 7" xfId="29"/>
    <cellStyle name="ปกติ 7 2" xfId="30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03\Desktop\&#3649;&#3612;&#3609;&#3648;&#3610;&#3636;&#3585;&#3592;&#3656;&#3634;&#3618;&#3611;&#3637;63%20&#3649;&#3618;&#3585;&#3585;&#3636;&#3592;&#3585;&#3619;&#3619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งขลา "/>
      <sheetName val="สงขลา (1)"/>
      <sheetName val="สงขลา (แก้)"/>
      <sheetName val="29 พ.ค. "/>
      <sheetName val="กลุ่มยุทธ "/>
      <sheetName val="กลุ่มกฎหมาย"/>
      <sheetName val="กลุ่มงานช่าง"/>
      <sheetName val="29 พ.ค.  (สนง)"/>
      <sheetName val="29 พ.ค.  (ไม่รวมงบลงทุน)"/>
      <sheetName val="29 พ.ค.  (รวมงบลงทุน)"/>
      <sheetName val="สนง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85" zoomScaleNormal="100" zoomScaleSheetLayoutView="85" workbookViewId="0">
      <selection activeCell="B9" sqref="B9"/>
    </sheetView>
  </sheetViews>
  <sheetFormatPr defaultColWidth="9" defaultRowHeight="24" x14ac:dyDescent="0.55000000000000004"/>
  <cols>
    <col min="1" max="1" width="6.875" style="2" customWidth="1"/>
    <col min="2" max="2" width="53.75" style="44" customWidth="1"/>
    <col min="3" max="3" width="13.125" style="47" customWidth="1"/>
    <col min="4" max="4" width="16" style="47" bestFit="1" customWidth="1"/>
    <col min="5" max="5" width="8.75" style="47" customWidth="1"/>
    <col min="6" max="6" width="16.5" style="47" customWidth="1"/>
    <col min="7" max="9" width="11.875" style="47" customWidth="1"/>
    <col min="10" max="10" width="12" style="47" customWidth="1"/>
    <col min="11" max="11" width="11" style="47" customWidth="1"/>
    <col min="12" max="12" width="11.625" style="47" customWidth="1"/>
    <col min="13" max="13" width="12.75" style="47" customWidth="1"/>
    <col min="14" max="14" width="9.375" style="47" customWidth="1"/>
    <col min="15" max="16384" width="9" style="45"/>
  </cols>
  <sheetData>
    <row r="1" spans="1:14" s="2" customFormat="1" ht="26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26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x14ac:dyDescent="0.2">
      <c r="A3" s="4"/>
      <c r="B3" s="4"/>
      <c r="C3" s="5"/>
      <c r="D3" s="6"/>
      <c r="E3" s="7"/>
      <c r="F3" s="5"/>
      <c r="G3" s="5"/>
      <c r="H3" s="5"/>
      <c r="I3" s="5"/>
      <c r="J3" s="5"/>
      <c r="K3" s="5"/>
      <c r="L3" s="5"/>
      <c r="M3" s="5"/>
      <c r="N3" s="8" t="s">
        <v>2</v>
      </c>
    </row>
    <row r="4" spans="1:14" s="2" customFormat="1" x14ac:dyDescent="0.2">
      <c r="A4" s="9" t="s">
        <v>3</v>
      </c>
      <c r="B4" s="10" t="s">
        <v>4</v>
      </c>
      <c r="C4" s="11" t="s">
        <v>5</v>
      </c>
      <c r="D4" s="12"/>
      <c r="E4" s="13"/>
      <c r="F4" s="14" t="s">
        <v>6</v>
      </c>
      <c r="G4" s="15" t="s">
        <v>7</v>
      </c>
      <c r="H4" s="15"/>
      <c r="I4" s="15"/>
      <c r="J4" s="15"/>
      <c r="K4" s="15"/>
      <c r="L4" s="15"/>
      <c r="M4" s="15"/>
      <c r="N4" s="16"/>
    </row>
    <row r="5" spans="1:14" s="2" customFormat="1" ht="30.75" customHeight="1" x14ac:dyDescent="0.2">
      <c r="A5" s="17"/>
      <c r="B5" s="18"/>
      <c r="C5" s="19" t="s">
        <v>8</v>
      </c>
      <c r="D5" s="14" t="s">
        <v>9</v>
      </c>
      <c r="E5" s="20" t="s">
        <v>10</v>
      </c>
      <c r="F5" s="21" t="s">
        <v>11</v>
      </c>
      <c r="G5" s="22" t="s">
        <v>12</v>
      </c>
      <c r="H5" s="15"/>
      <c r="I5" s="16"/>
      <c r="J5" s="22" t="s">
        <v>13</v>
      </c>
      <c r="K5" s="15"/>
      <c r="L5" s="15"/>
      <c r="M5" s="15"/>
      <c r="N5" s="16"/>
    </row>
    <row r="6" spans="1:14" s="2" customFormat="1" ht="39.75" customHeight="1" x14ac:dyDescent="0.2">
      <c r="A6" s="23"/>
      <c r="B6" s="24"/>
      <c r="C6" s="25" t="s">
        <v>14</v>
      </c>
      <c r="D6" s="26" t="s">
        <v>15</v>
      </c>
      <c r="E6" s="20"/>
      <c r="F6" s="27" t="s">
        <v>15</v>
      </c>
      <c r="G6" s="28" t="s">
        <v>16</v>
      </c>
      <c r="H6" s="29" t="s">
        <v>17</v>
      </c>
      <c r="I6" s="30" t="s">
        <v>18</v>
      </c>
      <c r="J6" s="28" t="s">
        <v>19</v>
      </c>
      <c r="K6" s="28" t="s">
        <v>20</v>
      </c>
      <c r="L6" s="28" t="s">
        <v>21</v>
      </c>
      <c r="M6" s="29" t="s">
        <v>17</v>
      </c>
      <c r="N6" s="31" t="s">
        <v>18</v>
      </c>
    </row>
    <row r="7" spans="1:14" s="2" customFormat="1" ht="26.25" customHeight="1" x14ac:dyDescent="0.2">
      <c r="A7" s="32" t="s">
        <v>22</v>
      </c>
      <c r="B7" s="32" t="s">
        <v>17</v>
      </c>
      <c r="C7" s="32">
        <f>SUM(C8:C30)</f>
        <v>5339278</v>
      </c>
      <c r="D7" s="32">
        <f>SUM(D8:D30)</f>
        <v>3003865.57</v>
      </c>
      <c r="E7" s="32">
        <f>IF(C7&gt;0,D7*100/C7,0)</f>
        <v>56.259770890371321</v>
      </c>
      <c r="F7" s="32">
        <f>SUM(F8:F30)</f>
        <v>2335412.4300000002</v>
      </c>
      <c r="G7" s="32">
        <f>SUM(G8:G30)</f>
        <v>554483.32000000007</v>
      </c>
      <c r="H7" s="32">
        <f>SUM(H8:H30)</f>
        <v>554483.32000000007</v>
      </c>
      <c r="I7" s="32">
        <f>IF(C7&gt;0,(H7+D7)*100/C7,0)</f>
        <v>66.644757774365743</v>
      </c>
      <c r="J7" s="32">
        <f t="shared" ref="J7:M7" si="0">SUM(J8:J30)</f>
        <v>661613.92999999993</v>
      </c>
      <c r="K7" s="32">
        <f t="shared" si="0"/>
        <v>587939</v>
      </c>
      <c r="L7" s="32">
        <f t="shared" si="0"/>
        <v>531376.17999999993</v>
      </c>
      <c r="M7" s="32">
        <f t="shared" si="0"/>
        <v>1780929.1099999999</v>
      </c>
      <c r="N7" s="32">
        <f>IF(C7&gt;0,(M7+H7+D7)*100/C7,0)</f>
        <v>100</v>
      </c>
    </row>
    <row r="8" spans="1:14" s="37" customFormat="1" ht="26.25" customHeight="1" x14ac:dyDescent="0.2">
      <c r="A8" s="33">
        <v>1</v>
      </c>
      <c r="B8" s="34" t="s">
        <v>23</v>
      </c>
      <c r="C8" s="35">
        <v>625715</v>
      </c>
      <c r="D8" s="35">
        <v>382715</v>
      </c>
      <c r="E8" s="35">
        <f>IF(C8&gt;0,D8*100/C8,0)</f>
        <v>61.164427894488703</v>
      </c>
      <c r="F8" s="35">
        <f>+C8-D8</f>
        <v>243000</v>
      </c>
      <c r="G8" s="36">
        <v>50400</v>
      </c>
      <c r="H8" s="35">
        <f>+G8</f>
        <v>50400</v>
      </c>
      <c r="I8" s="35">
        <f>IF(C8&gt;0,(H8+D8)*100/C8,0)</f>
        <v>69.219213220076227</v>
      </c>
      <c r="J8" s="36">
        <v>50400</v>
      </c>
      <c r="K8" s="36">
        <v>85800</v>
      </c>
      <c r="L8" s="36">
        <v>56400</v>
      </c>
      <c r="M8" s="35">
        <f>+L8+K8+J8</f>
        <v>192600</v>
      </c>
      <c r="N8" s="35">
        <f>IF(C8&gt;0,(M8+H8+D8)*100/C8,0)</f>
        <v>100</v>
      </c>
    </row>
    <row r="9" spans="1:14" s="37" customFormat="1" ht="26.25" customHeight="1" x14ac:dyDescent="0.2">
      <c r="A9" s="33">
        <v>2</v>
      </c>
      <c r="B9" s="34" t="s">
        <v>24</v>
      </c>
      <c r="C9" s="35">
        <v>636200</v>
      </c>
      <c r="D9" s="35">
        <v>414397.96</v>
      </c>
      <c r="E9" s="35">
        <f t="shared" ref="E9:E30" si="1">IF(C9&gt;0,D9*100/C9,0)</f>
        <v>65.136428795976101</v>
      </c>
      <c r="F9" s="35">
        <f t="shared" ref="F9:F30" si="2">+C9-D9</f>
        <v>221802.03999999998</v>
      </c>
      <c r="G9" s="36">
        <v>48900.32</v>
      </c>
      <c r="H9" s="35">
        <f t="shared" ref="H9:H30" si="3">+G9</f>
        <v>48900.32</v>
      </c>
      <c r="I9" s="35">
        <f t="shared" ref="I9:I30" si="4">IF(C9&gt;0,(H9+D9)*100/C9,0)</f>
        <v>72.822741276328202</v>
      </c>
      <c r="J9" s="36">
        <v>51643</v>
      </c>
      <c r="K9" s="36">
        <v>47500</v>
      </c>
      <c r="L9" s="36">
        <v>73758.720000000001</v>
      </c>
      <c r="M9" s="35">
        <f t="shared" ref="M9:M30" si="5">+L9+K9+J9</f>
        <v>172901.72</v>
      </c>
      <c r="N9" s="35">
        <f t="shared" ref="N9:N30" si="6">IF(C9&gt;0,(M9+H9+D9)*100/C9,0)</f>
        <v>100</v>
      </c>
    </row>
    <row r="10" spans="1:14" s="37" customFormat="1" ht="26.25" customHeight="1" x14ac:dyDescent="0.2">
      <c r="A10" s="33">
        <v>3</v>
      </c>
      <c r="B10" s="34" t="s">
        <v>25</v>
      </c>
      <c r="C10" s="35">
        <v>415735</v>
      </c>
      <c r="D10" s="35">
        <v>137612</v>
      </c>
      <c r="E10" s="35">
        <f t="shared" si="1"/>
        <v>33.100893598085321</v>
      </c>
      <c r="F10" s="35">
        <f t="shared" si="2"/>
        <v>278123</v>
      </c>
      <c r="G10" s="36">
        <v>23000</v>
      </c>
      <c r="H10" s="35">
        <f t="shared" si="3"/>
        <v>23000</v>
      </c>
      <c r="I10" s="35">
        <f t="shared" si="4"/>
        <v>38.633263978255378</v>
      </c>
      <c r="J10" s="36">
        <v>214123</v>
      </c>
      <c r="K10" s="36">
        <v>18000</v>
      </c>
      <c r="L10" s="36">
        <v>23000</v>
      </c>
      <c r="M10" s="35">
        <f t="shared" si="5"/>
        <v>255123</v>
      </c>
      <c r="N10" s="35">
        <f t="shared" si="6"/>
        <v>100</v>
      </c>
    </row>
    <row r="11" spans="1:14" s="37" customFormat="1" ht="26.25" customHeight="1" x14ac:dyDescent="0.2">
      <c r="A11" s="33">
        <v>4</v>
      </c>
      <c r="B11" s="34" t="s">
        <v>26</v>
      </c>
      <c r="C11" s="35">
        <v>70801</v>
      </c>
      <c r="D11" s="35">
        <v>54326</v>
      </c>
      <c r="E11" s="35">
        <f t="shared" si="1"/>
        <v>76.730554653182864</v>
      </c>
      <c r="F11" s="35">
        <f t="shared" si="2"/>
        <v>16475</v>
      </c>
      <c r="G11" s="36">
        <v>0</v>
      </c>
      <c r="H11" s="35">
        <f t="shared" si="3"/>
        <v>0</v>
      </c>
      <c r="I11" s="35">
        <f t="shared" si="4"/>
        <v>76.730554653182864</v>
      </c>
      <c r="J11" s="36">
        <v>11475</v>
      </c>
      <c r="K11" s="36">
        <v>5000</v>
      </c>
      <c r="L11" s="36">
        <v>0</v>
      </c>
      <c r="M11" s="35">
        <f t="shared" si="5"/>
        <v>16475</v>
      </c>
      <c r="N11" s="35">
        <f t="shared" si="6"/>
        <v>100</v>
      </c>
    </row>
    <row r="12" spans="1:14" s="37" customFormat="1" ht="26.25" customHeight="1" x14ac:dyDescent="0.2">
      <c r="A12" s="33">
        <v>5</v>
      </c>
      <c r="B12" s="34" t="s">
        <v>27</v>
      </c>
      <c r="C12" s="35">
        <v>434414</v>
      </c>
      <c r="D12" s="35">
        <v>170814</v>
      </c>
      <c r="E12" s="35">
        <f t="shared" si="1"/>
        <v>39.320555967349115</v>
      </c>
      <c r="F12" s="35">
        <f t="shared" si="2"/>
        <v>263600</v>
      </c>
      <c r="G12" s="36">
        <v>113000</v>
      </c>
      <c r="H12" s="35">
        <f t="shared" si="3"/>
        <v>113000</v>
      </c>
      <c r="I12" s="35">
        <f t="shared" si="4"/>
        <v>65.332608985898247</v>
      </c>
      <c r="J12" s="36">
        <v>46500</v>
      </c>
      <c r="K12" s="36">
        <v>35100</v>
      </c>
      <c r="L12" s="36">
        <v>69000</v>
      </c>
      <c r="M12" s="35">
        <f t="shared" si="5"/>
        <v>150600</v>
      </c>
      <c r="N12" s="35">
        <f t="shared" si="6"/>
        <v>100</v>
      </c>
    </row>
    <row r="13" spans="1:14" s="37" customFormat="1" ht="26.25" customHeight="1" x14ac:dyDescent="0.2">
      <c r="A13" s="33">
        <v>6</v>
      </c>
      <c r="B13" s="34" t="s">
        <v>28</v>
      </c>
      <c r="C13" s="35"/>
      <c r="D13" s="35"/>
      <c r="E13" s="35">
        <f t="shared" si="1"/>
        <v>0</v>
      </c>
      <c r="F13" s="35">
        <f t="shared" si="2"/>
        <v>0</v>
      </c>
      <c r="G13" s="36"/>
      <c r="H13" s="35">
        <f t="shared" si="3"/>
        <v>0</v>
      </c>
      <c r="I13" s="35">
        <f t="shared" si="4"/>
        <v>0</v>
      </c>
      <c r="J13" s="36"/>
      <c r="K13" s="36"/>
      <c r="L13" s="36"/>
      <c r="M13" s="35">
        <f t="shared" si="5"/>
        <v>0</v>
      </c>
      <c r="N13" s="35">
        <f t="shared" si="6"/>
        <v>0</v>
      </c>
    </row>
    <row r="14" spans="1:14" s="37" customFormat="1" ht="26.25" customHeight="1" x14ac:dyDescent="0.2">
      <c r="A14" s="33">
        <v>7</v>
      </c>
      <c r="B14" s="34" t="s">
        <v>29</v>
      </c>
      <c r="C14" s="35">
        <v>17620</v>
      </c>
      <c r="D14" s="35">
        <v>17620</v>
      </c>
      <c r="E14" s="35">
        <f t="shared" si="1"/>
        <v>100</v>
      </c>
      <c r="F14" s="35">
        <f t="shared" si="2"/>
        <v>0</v>
      </c>
      <c r="G14" s="36">
        <v>0</v>
      </c>
      <c r="H14" s="35">
        <f t="shared" si="3"/>
        <v>0</v>
      </c>
      <c r="I14" s="35">
        <f t="shared" si="4"/>
        <v>100</v>
      </c>
      <c r="J14" s="36">
        <v>0</v>
      </c>
      <c r="K14" s="36">
        <v>0</v>
      </c>
      <c r="L14" s="36">
        <v>0</v>
      </c>
      <c r="M14" s="35">
        <f t="shared" si="5"/>
        <v>0</v>
      </c>
      <c r="N14" s="35">
        <f t="shared" si="6"/>
        <v>100</v>
      </c>
    </row>
    <row r="15" spans="1:14" s="37" customFormat="1" ht="26.25" customHeight="1" x14ac:dyDescent="0.2">
      <c r="A15" s="33">
        <v>8</v>
      </c>
      <c r="B15" s="34" t="s">
        <v>30</v>
      </c>
      <c r="C15" s="35">
        <v>45360</v>
      </c>
      <c r="D15" s="35">
        <v>8000</v>
      </c>
      <c r="E15" s="35">
        <f t="shared" si="1"/>
        <v>17.636684303350972</v>
      </c>
      <c r="F15" s="35">
        <f t="shared" si="2"/>
        <v>37360</v>
      </c>
      <c r="G15" s="36"/>
      <c r="H15" s="35">
        <f t="shared" si="3"/>
        <v>0</v>
      </c>
      <c r="I15" s="35">
        <f t="shared" si="4"/>
        <v>17.636684303350972</v>
      </c>
      <c r="J15" s="36">
        <v>24200</v>
      </c>
      <c r="K15" s="36">
        <v>13160</v>
      </c>
      <c r="L15" s="36">
        <v>0</v>
      </c>
      <c r="M15" s="35">
        <f t="shared" si="5"/>
        <v>37360</v>
      </c>
      <c r="N15" s="35">
        <f t="shared" si="6"/>
        <v>100</v>
      </c>
    </row>
    <row r="16" spans="1:14" s="37" customFormat="1" ht="26.25" customHeight="1" x14ac:dyDescent="0.2">
      <c r="A16" s="33">
        <v>9</v>
      </c>
      <c r="B16" s="34" t="s">
        <v>31</v>
      </c>
      <c r="C16" s="35">
        <v>400911</v>
      </c>
      <c r="D16" s="35">
        <v>253110</v>
      </c>
      <c r="E16" s="35">
        <f t="shared" si="1"/>
        <v>63.133712968713752</v>
      </c>
      <c r="F16" s="35">
        <f t="shared" si="2"/>
        <v>147801</v>
      </c>
      <c r="G16" s="36">
        <v>110000</v>
      </c>
      <c r="H16" s="35">
        <f t="shared" si="3"/>
        <v>110000</v>
      </c>
      <c r="I16" s="35">
        <f t="shared" si="4"/>
        <v>90.571224037255149</v>
      </c>
      <c r="J16" s="36">
        <v>23260</v>
      </c>
      <c r="K16" s="36">
        <v>7541</v>
      </c>
      <c r="L16" s="36">
        <v>7000</v>
      </c>
      <c r="M16" s="35">
        <f t="shared" si="5"/>
        <v>37801</v>
      </c>
      <c r="N16" s="35">
        <f t="shared" si="6"/>
        <v>100</v>
      </c>
    </row>
    <row r="17" spans="1:14" s="37" customFormat="1" ht="26.25" customHeight="1" x14ac:dyDescent="0.2">
      <c r="A17" s="33">
        <v>10</v>
      </c>
      <c r="B17" s="34" t="s">
        <v>32</v>
      </c>
      <c r="C17" s="35"/>
      <c r="D17" s="35"/>
      <c r="E17" s="35">
        <f t="shared" si="1"/>
        <v>0</v>
      </c>
      <c r="F17" s="35">
        <f t="shared" si="2"/>
        <v>0</v>
      </c>
      <c r="G17" s="36"/>
      <c r="H17" s="35">
        <f t="shared" si="3"/>
        <v>0</v>
      </c>
      <c r="I17" s="35">
        <f t="shared" si="4"/>
        <v>0</v>
      </c>
      <c r="J17" s="36"/>
      <c r="K17" s="36"/>
      <c r="L17" s="36"/>
      <c r="M17" s="35">
        <f t="shared" si="5"/>
        <v>0</v>
      </c>
      <c r="N17" s="35">
        <f t="shared" si="6"/>
        <v>0</v>
      </c>
    </row>
    <row r="18" spans="1:14" s="37" customFormat="1" ht="26.25" customHeight="1" x14ac:dyDescent="0.2">
      <c r="A18" s="33">
        <v>11</v>
      </c>
      <c r="B18" s="34" t="s">
        <v>33</v>
      </c>
      <c r="C18" s="35">
        <v>62180</v>
      </c>
      <c r="D18" s="35">
        <v>41300</v>
      </c>
      <c r="E18" s="35">
        <f t="shared" si="1"/>
        <v>66.420070762302984</v>
      </c>
      <c r="F18" s="35">
        <f t="shared" si="2"/>
        <v>20880</v>
      </c>
      <c r="G18" s="36">
        <v>15000</v>
      </c>
      <c r="H18" s="35">
        <f t="shared" si="3"/>
        <v>15000</v>
      </c>
      <c r="I18" s="35">
        <f t="shared" si="4"/>
        <v>90.543583145706009</v>
      </c>
      <c r="J18" s="36">
        <v>1500</v>
      </c>
      <c r="K18" s="36">
        <v>2000</v>
      </c>
      <c r="L18" s="36">
        <v>2380</v>
      </c>
      <c r="M18" s="35">
        <f t="shared" si="5"/>
        <v>5880</v>
      </c>
      <c r="N18" s="35">
        <f t="shared" si="6"/>
        <v>100</v>
      </c>
    </row>
    <row r="19" spans="1:14" s="37" customFormat="1" ht="26.25" customHeight="1" x14ac:dyDescent="0.2">
      <c r="A19" s="33">
        <v>12</v>
      </c>
      <c r="B19" s="34" t="s">
        <v>34</v>
      </c>
      <c r="C19" s="35">
        <v>147932</v>
      </c>
      <c r="D19" s="35">
        <v>147932</v>
      </c>
      <c r="E19" s="35">
        <f t="shared" si="1"/>
        <v>100</v>
      </c>
      <c r="F19" s="35">
        <f t="shared" si="2"/>
        <v>0</v>
      </c>
      <c r="G19" s="36">
        <v>0</v>
      </c>
      <c r="H19" s="35">
        <f t="shared" si="3"/>
        <v>0</v>
      </c>
      <c r="I19" s="35">
        <f t="shared" si="4"/>
        <v>100</v>
      </c>
      <c r="J19" s="36">
        <v>0</v>
      </c>
      <c r="K19" s="36">
        <v>0</v>
      </c>
      <c r="L19" s="36">
        <v>0</v>
      </c>
      <c r="M19" s="35">
        <f t="shared" si="5"/>
        <v>0</v>
      </c>
      <c r="N19" s="35">
        <f t="shared" si="6"/>
        <v>100</v>
      </c>
    </row>
    <row r="20" spans="1:14" s="37" customFormat="1" ht="26.25" customHeight="1" x14ac:dyDescent="0.2">
      <c r="A20" s="33">
        <v>13</v>
      </c>
      <c r="B20" s="38" t="s">
        <v>35</v>
      </c>
      <c r="C20" s="35">
        <v>75000</v>
      </c>
      <c r="D20" s="35">
        <v>64450</v>
      </c>
      <c r="E20" s="35">
        <f t="shared" si="1"/>
        <v>85.933333333333337</v>
      </c>
      <c r="F20" s="35">
        <f t="shared" si="2"/>
        <v>10550</v>
      </c>
      <c r="G20" s="36">
        <v>1000</v>
      </c>
      <c r="H20" s="35">
        <f t="shared" si="3"/>
        <v>1000</v>
      </c>
      <c r="I20" s="35">
        <f t="shared" si="4"/>
        <v>87.266666666666666</v>
      </c>
      <c r="J20" s="36">
        <v>4000</v>
      </c>
      <c r="K20" s="36">
        <v>4000</v>
      </c>
      <c r="L20" s="36">
        <v>1550</v>
      </c>
      <c r="M20" s="35">
        <f t="shared" si="5"/>
        <v>9550</v>
      </c>
      <c r="N20" s="35">
        <f t="shared" si="6"/>
        <v>100</v>
      </c>
    </row>
    <row r="21" spans="1:14" s="37" customFormat="1" ht="26.25" customHeight="1" x14ac:dyDescent="0.2">
      <c r="A21" s="33">
        <v>14</v>
      </c>
      <c r="B21" s="34" t="s">
        <v>36</v>
      </c>
      <c r="C21" s="35">
        <v>57500</v>
      </c>
      <c r="D21" s="35">
        <v>57500</v>
      </c>
      <c r="E21" s="35">
        <f t="shared" si="1"/>
        <v>100</v>
      </c>
      <c r="F21" s="35">
        <f t="shared" si="2"/>
        <v>0</v>
      </c>
      <c r="G21" s="36">
        <v>0</v>
      </c>
      <c r="H21" s="35">
        <f t="shared" si="3"/>
        <v>0</v>
      </c>
      <c r="I21" s="35">
        <f t="shared" si="4"/>
        <v>100</v>
      </c>
      <c r="J21" s="36">
        <v>0</v>
      </c>
      <c r="K21" s="36">
        <v>0</v>
      </c>
      <c r="L21" s="36">
        <v>0</v>
      </c>
      <c r="M21" s="35">
        <f t="shared" si="5"/>
        <v>0</v>
      </c>
      <c r="N21" s="35">
        <f t="shared" si="6"/>
        <v>100</v>
      </c>
    </row>
    <row r="22" spans="1:14" s="37" customFormat="1" ht="26.25" customHeight="1" x14ac:dyDescent="0.2">
      <c r="A22" s="33">
        <v>15</v>
      </c>
      <c r="B22" s="34" t="s">
        <v>37</v>
      </c>
      <c r="C22" s="35">
        <v>95420</v>
      </c>
      <c r="D22" s="35">
        <v>27960</v>
      </c>
      <c r="E22" s="35">
        <f t="shared" si="1"/>
        <v>29.302033116747012</v>
      </c>
      <c r="F22" s="35">
        <f t="shared" si="2"/>
        <v>67460</v>
      </c>
      <c r="G22" s="36">
        <v>27000</v>
      </c>
      <c r="H22" s="35">
        <f t="shared" si="3"/>
        <v>27000</v>
      </c>
      <c r="I22" s="35">
        <f t="shared" si="4"/>
        <v>57.59798784321945</v>
      </c>
      <c r="J22" s="36">
        <v>10000</v>
      </c>
      <c r="K22" s="36">
        <v>25000</v>
      </c>
      <c r="L22" s="36">
        <v>5460</v>
      </c>
      <c r="M22" s="35">
        <f t="shared" si="5"/>
        <v>40460</v>
      </c>
      <c r="N22" s="35">
        <f t="shared" si="6"/>
        <v>100</v>
      </c>
    </row>
    <row r="23" spans="1:14" s="37" customFormat="1" ht="26.25" customHeight="1" x14ac:dyDescent="0.2">
      <c r="A23" s="33">
        <v>16</v>
      </c>
      <c r="B23" s="34" t="s">
        <v>38</v>
      </c>
      <c r="C23" s="35">
        <v>188200</v>
      </c>
      <c r="D23" s="35">
        <v>105094</v>
      </c>
      <c r="E23" s="35">
        <f t="shared" si="1"/>
        <v>55.841657810839536</v>
      </c>
      <c r="F23" s="35">
        <f t="shared" si="2"/>
        <v>83106</v>
      </c>
      <c r="G23" s="36">
        <v>15100</v>
      </c>
      <c r="H23" s="35">
        <f t="shared" si="3"/>
        <v>15100</v>
      </c>
      <c r="I23" s="35">
        <f t="shared" si="4"/>
        <v>63.865037194473963</v>
      </c>
      <c r="J23" s="36">
        <v>28100</v>
      </c>
      <c r="K23" s="36">
        <v>17706</v>
      </c>
      <c r="L23" s="36">
        <v>22200</v>
      </c>
      <c r="M23" s="35">
        <f t="shared" si="5"/>
        <v>68006</v>
      </c>
      <c r="N23" s="35">
        <f t="shared" si="6"/>
        <v>100</v>
      </c>
    </row>
    <row r="24" spans="1:14" s="37" customFormat="1" ht="26.25" customHeight="1" x14ac:dyDescent="0.2">
      <c r="A24" s="33">
        <v>17</v>
      </c>
      <c r="B24" s="34" t="s">
        <v>39</v>
      </c>
      <c r="C24" s="35"/>
      <c r="D24" s="35"/>
      <c r="E24" s="35">
        <f t="shared" si="1"/>
        <v>0</v>
      </c>
      <c r="F24" s="35">
        <f t="shared" si="2"/>
        <v>0</v>
      </c>
      <c r="G24" s="36"/>
      <c r="H24" s="35">
        <f t="shared" si="3"/>
        <v>0</v>
      </c>
      <c r="I24" s="35">
        <f t="shared" si="4"/>
        <v>0</v>
      </c>
      <c r="J24" s="36"/>
      <c r="K24" s="36"/>
      <c r="L24" s="36"/>
      <c r="M24" s="35">
        <f t="shared" si="5"/>
        <v>0</v>
      </c>
      <c r="N24" s="35">
        <f t="shared" si="6"/>
        <v>0</v>
      </c>
    </row>
    <row r="25" spans="1:14" s="37" customFormat="1" ht="26.25" customHeight="1" x14ac:dyDescent="0.2">
      <c r="A25" s="33">
        <v>18</v>
      </c>
      <c r="B25" s="34" t="s">
        <v>40</v>
      </c>
      <c r="C25" s="35">
        <v>1283770</v>
      </c>
      <c r="D25" s="35">
        <v>728570.61</v>
      </c>
      <c r="E25" s="35">
        <f t="shared" si="1"/>
        <v>56.75242527867141</v>
      </c>
      <c r="F25" s="35">
        <f t="shared" si="2"/>
        <v>555199.39</v>
      </c>
      <c r="G25" s="36">
        <v>67533</v>
      </c>
      <c r="H25" s="35">
        <f t="shared" si="3"/>
        <v>67533</v>
      </c>
      <c r="I25" s="35">
        <f t="shared" si="4"/>
        <v>62.012947023220669</v>
      </c>
      <c r="J25" s="36">
        <v>102862.93</v>
      </c>
      <c r="K25" s="36">
        <v>240570</v>
      </c>
      <c r="L25" s="36">
        <v>144233.46</v>
      </c>
      <c r="M25" s="35">
        <f t="shared" si="5"/>
        <v>487666.38999999996</v>
      </c>
      <c r="N25" s="35">
        <f t="shared" si="6"/>
        <v>100</v>
      </c>
    </row>
    <row r="26" spans="1:14" s="37" customFormat="1" ht="26.25" customHeight="1" x14ac:dyDescent="0.2">
      <c r="A26" s="33">
        <v>19</v>
      </c>
      <c r="B26" s="34" t="s">
        <v>41</v>
      </c>
      <c r="C26" s="35"/>
      <c r="D26" s="35"/>
      <c r="E26" s="35">
        <f t="shared" si="1"/>
        <v>0</v>
      </c>
      <c r="F26" s="35">
        <f t="shared" si="2"/>
        <v>0</v>
      </c>
      <c r="G26" s="36"/>
      <c r="H26" s="35">
        <f t="shared" si="3"/>
        <v>0</v>
      </c>
      <c r="I26" s="35">
        <f t="shared" si="4"/>
        <v>0</v>
      </c>
      <c r="J26" s="36"/>
      <c r="K26" s="36"/>
      <c r="L26" s="36"/>
      <c r="M26" s="35">
        <f t="shared" si="5"/>
        <v>0</v>
      </c>
      <c r="N26" s="35">
        <f t="shared" si="6"/>
        <v>0</v>
      </c>
    </row>
    <row r="27" spans="1:14" s="37" customFormat="1" ht="26.25" customHeight="1" x14ac:dyDescent="0.2">
      <c r="A27" s="33">
        <v>20</v>
      </c>
      <c r="B27" s="34" t="s">
        <v>42</v>
      </c>
      <c r="C27" s="35">
        <v>65120</v>
      </c>
      <c r="D27" s="35">
        <v>14780</v>
      </c>
      <c r="E27" s="35">
        <f t="shared" si="1"/>
        <v>22.696560196560196</v>
      </c>
      <c r="F27" s="35">
        <f t="shared" si="2"/>
        <v>50340</v>
      </c>
      <c r="G27" s="36">
        <v>11500</v>
      </c>
      <c r="H27" s="35">
        <f t="shared" si="3"/>
        <v>11500</v>
      </c>
      <c r="I27" s="35">
        <f t="shared" si="4"/>
        <v>40.356265356265354</v>
      </c>
      <c r="J27" s="36">
        <v>21500</v>
      </c>
      <c r="K27" s="36">
        <v>14500</v>
      </c>
      <c r="L27" s="36">
        <v>2840</v>
      </c>
      <c r="M27" s="35">
        <f t="shared" si="5"/>
        <v>38840</v>
      </c>
      <c r="N27" s="35">
        <f t="shared" si="6"/>
        <v>100</v>
      </c>
    </row>
    <row r="28" spans="1:14" s="37" customFormat="1" ht="26.25" customHeight="1" x14ac:dyDescent="0.2">
      <c r="A28" s="33">
        <v>21</v>
      </c>
      <c r="B28" s="34" t="s">
        <v>43</v>
      </c>
      <c r="C28" s="35">
        <v>717400</v>
      </c>
      <c r="D28" s="35">
        <v>377684</v>
      </c>
      <c r="E28" s="35">
        <f t="shared" si="1"/>
        <v>52.646222470030665</v>
      </c>
      <c r="F28" s="35">
        <f t="shared" si="2"/>
        <v>339716</v>
      </c>
      <c r="G28" s="36">
        <v>72050</v>
      </c>
      <c r="H28" s="35">
        <f t="shared" si="3"/>
        <v>72050</v>
      </c>
      <c r="I28" s="35">
        <f t="shared" si="4"/>
        <v>62.689434067465847</v>
      </c>
      <c r="J28" s="36">
        <v>72050</v>
      </c>
      <c r="K28" s="36">
        <v>72062</v>
      </c>
      <c r="L28" s="36">
        <v>123554</v>
      </c>
      <c r="M28" s="35">
        <f t="shared" si="5"/>
        <v>267666</v>
      </c>
      <c r="N28" s="35">
        <f t="shared" si="6"/>
        <v>100</v>
      </c>
    </row>
    <row r="29" spans="1:14" s="37" customFormat="1" ht="26.25" customHeight="1" x14ac:dyDescent="0.2">
      <c r="A29" s="33">
        <v>22</v>
      </c>
      <c r="B29" s="39" t="s">
        <v>44</v>
      </c>
      <c r="C29" s="35"/>
      <c r="D29" s="35"/>
      <c r="E29" s="35">
        <f t="shared" si="1"/>
        <v>0</v>
      </c>
      <c r="F29" s="35">
        <f t="shared" si="2"/>
        <v>0</v>
      </c>
      <c r="G29" s="36"/>
      <c r="H29" s="35">
        <f t="shared" si="3"/>
        <v>0</v>
      </c>
      <c r="I29" s="35">
        <f t="shared" si="4"/>
        <v>0</v>
      </c>
      <c r="J29" s="36"/>
      <c r="K29" s="36"/>
      <c r="L29" s="36"/>
      <c r="M29" s="35">
        <f t="shared" si="5"/>
        <v>0</v>
      </c>
      <c r="N29" s="35">
        <f t="shared" si="6"/>
        <v>0</v>
      </c>
    </row>
    <row r="30" spans="1:14" s="37" customFormat="1" ht="31.5" customHeight="1" x14ac:dyDescent="0.2">
      <c r="A30" s="40">
        <v>23</v>
      </c>
      <c r="B30" s="41" t="s">
        <v>45</v>
      </c>
      <c r="C30" s="42">
        <v>0</v>
      </c>
      <c r="D30" s="42">
        <v>0</v>
      </c>
      <c r="E30" s="42">
        <f t="shared" si="1"/>
        <v>0</v>
      </c>
      <c r="F30" s="42">
        <f t="shared" si="2"/>
        <v>0</v>
      </c>
      <c r="G30" s="43"/>
      <c r="H30" s="42">
        <f t="shared" si="3"/>
        <v>0</v>
      </c>
      <c r="I30" s="42">
        <f t="shared" si="4"/>
        <v>0</v>
      </c>
      <c r="J30" s="43"/>
      <c r="K30" s="43"/>
      <c r="L30" s="43"/>
      <c r="M30" s="42">
        <f t="shared" si="5"/>
        <v>0</v>
      </c>
      <c r="N30" s="42">
        <f t="shared" si="6"/>
        <v>0</v>
      </c>
    </row>
    <row r="31" spans="1:14" x14ac:dyDescent="0.55000000000000004">
      <c r="A31" s="2" t="s">
        <v>46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55000000000000004">
      <c r="B32" s="46" t="s">
        <v>47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55000000000000004">
      <c r="B33" s="46" t="s">
        <v>48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55000000000000004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55000000000000004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55000000000000004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x14ac:dyDescent="0.55000000000000004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 x14ac:dyDescent="0.55000000000000004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 x14ac:dyDescent="0.55000000000000004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x14ac:dyDescent="0.55000000000000004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mergeCells count="8">
    <mergeCell ref="A1:N1"/>
    <mergeCell ref="A4:A6"/>
    <mergeCell ref="B4:B6"/>
    <mergeCell ref="C4:E4"/>
    <mergeCell ref="G4:N4"/>
    <mergeCell ref="E5:E6"/>
    <mergeCell ref="G5:I5"/>
    <mergeCell ref="J5:N5"/>
  </mergeCells>
  <printOptions horizontalCentered="1"/>
  <pageMargins left="0" right="0" top="0" bottom="0" header="0" footer="0"/>
  <pageSetup paperSize="9" scale="65" orientation="landscape" r:id="rId1"/>
  <headerFooter>
    <oddHeader>&amp;R&amp;"TH SarabunPSK,ธรรมดา"&amp;16สิ่งที่ส่งมาด้วย</oddHeader>
    <oddFooter>&amp;R&amp;"TH SarabunPSK,ธรรมดา"&amp;14&amp;P จาก &amp;N หน้า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สงขลา </vt:lpstr>
      <vt:lpstr>'สงขลา '!Print_Area</vt:lpstr>
      <vt:lpstr>'สงขลา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Lenovo03</dc:creator>
  <cp:lastModifiedBy>Lenovo03</cp:lastModifiedBy>
  <dcterms:created xsi:type="dcterms:W3CDTF">2020-07-24T02:39:01Z</dcterms:created>
  <dcterms:modified xsi:type="dcterms:W3CDTF">2020-07-24T02:40:34Z</dcterms:modified>
</cp:coreProperties>
</file>