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2" i="1" l="1"/>
  <c r="B19" i="1" s="1"/>
  <c r="P19" i="1"/>
  <c r="O19" i="1"/>
  <c r="N19" i="1"/>
  <c r="M19" i="1"/>
  <c r="P17" i="1"/>
  <c r="O17" i="1"/>
  <c r="N17" i="1"/>
  <c r="M17" i="1"/>
  <c r="L17" i="1"/>
  <c r="L14" i="1" s="1"/>
  <c r="K17" i="1"/>
  <c r="J17" i="1"/>
  <c r="I17" i="1"/>
  <c r="H17" i="1"/>
  <c r="H14" i="1" s="1"/>
  <c r="G17" i="1"/>
  <c r="F17" i="1"/>
  <c r="E17" i="1"/>
  <c r="B17" i="1"/>
  <c r="B16" i="1"/>
  <c r="B15" i="1" s="1"/>
  <c r="P15" i="1"/>
  <c r="O15" i="1"/>
  <c r="N15" i="1"/>
  <c r="N14" i="1" s="1"/>
  <c r="M15" i="1"/>
  <c r="L15" i="1"/>
  <c r="K15" i="1"/>
  <c r="J15" i="1"/>
  <c r="J14" i="1" s="1"/>
  <c r="I15" i="1"/>
  <c r="H15" i="1"/>
  <c r="G15" i="1"/>
  <c r="F15" i="1"/>
  <c r="F14" i="1" s="1"/>
  <c r="E15" i="1"/>
  <c r="O14" i="1"/>
  <c r="K14" i="1"/>
  <c r="G14" i="1"/>
  <c r="B13" i="1"/>
  <c r="B11" i="1"/>
  <c r="P10" i="1"/>
  <c r="P9" i="1" s="1"/>
  <c r="P8" i="1" s="1"/>
  <c r="O10" i="1"/>
  <c r="N10" i="1"/>
  <c r="N9" i="1" s="1"/>
  <c r="N8" i="1" s="1"/>
  <c r="M10" i="1"/>
  <c r="L10" i="1"/>
  <c r="K10" i="1"/>
  <c r="J10" i="1"/>
  <c r="J9" i="1" s="1"/>
  <c r="J8" i="1" s="1"/>
  <c r="I10" i="1"/>
  <c r="H10" i="1"/>
  <c r="G10" i="1"/>
  <c r="F10" i="1"/>
  <c r="F9" i="1" s="1"/>
  <c r="F8" i="1" s="1"/>
  <c r="E10" i="1"/>
  <c r="B10" i="1"/>
  <c r="O9" i="1"/>
  <c r="O8" i="1" s="1"/>
  <c r="O7" i="1" s="1"/>
  <c r="M9" i="1"/>
  <c r="L9" i="1"/>
  <c r="K9" i="1"/>
  <c r="K8" i="1" s="1"/>
  <c r="K7" i="1" s="1"/>
  <c r="I9" i="1"/>
  <c r="H9" i="1"/>
  <c r="G9" i="1"/>
  <c r="G8" i="1" s="1"/>
  <c r="G7" i="1" s="1"/>
  <c r="E9" i="1"/>
  <c r="E8" i="1" s="1"/>
  <c r="B9" i="1"/>
  <c r="M8" i="1"/>
  <c r="L8" i="1"/>
  <c r="I8" i="1"/>
  <c r="H8" i="1"/>
  <c r="B8" i="1"/>
  <c r="B14" i="1" l="1"/>
  <c r="P14" i="1"/>
  <c r="E14" i="1"/>
  <c r="E7" i="1" s="1"/>
  <c r="I14" i="1"/>
  <c r="I7" i="1" s="1"/>
  <c r="M14" i="1"/>
  <c r="M7" i="1" s="1"/>
  <c r="H7" i="1"/>
  <c r="P7" i="1"/>
  <c r="F7" i="1"/>
  <c r="J7" i="1"/>
  <c r="N7" i="1"/>
  <c r="B7" i="1"/>
  <c r="L7" i="1"/>
</calcChain>
</file>

<file path=xl/sharedStrings.xml><?xml version="1.0" encoding="utf-8"?>
<sst xmlns="http://schemas.openxmlformats.org/spreadsheetml/2006/main" count="46" uniqueCount="44">
  <si>
    <t>โครงการศูนย์เรียนรู้การพัฒนาเกษตรอ่างเก็บน้ำห้วยไฟอันเนื่องมาจากพระราชดำริ จังหวัดพะเยา</t>
  </si>
  <si>
    <t xml:space="preserve">   1. ค่าใช้จ่ายในการบริหารงาน</t>
  </si>
  <si>
    <t xml:space="preserve">      1.1 ค่าจ้างเหมาบริการ</t>
  </si>
  <si>
    <t>อัตรา</t>
  </si>
  <si>
    <t xml:space="preserve">          1) ค่าจ้างเหมาบุคลากร (วุฒิปริญญาตรี)</t>
  </si>
  <si>
    <t xml:space="preserve">      1.2 ค่าวัสดุสำนักงาน</t>
  </si>
  <si>
    <t xml:space="preserve">      1.3 ค่าวัสดุเชื้อเพลิงและหล่อลื่น</t>
  </si>
  <si>
    <t xml:space="preserve">      1.4 ค่าวัสดุโฆษณาและเผยแพร่</t>
  </si>
  <si>
    <t xml:space="preserve">   2. ค่าใช้จ่ายในการปฏิบัติงาน</t>
  </si>
  <si>
    <t xml:space="preserve">      2.1 ค่าเบี้ยเลี้ยง ค่าเช่าที่พักและค่าพาหนะ</t>
  </si>
  <si>
    <t xml:space="preserve">          1) ค่าใช้จ่ายในการประสานงานและติดตามงาน </t>
  </si>
  <si>
    <t xml:space="preserve">      2.2 ค่าใช้จ่ายในการสัมมนาและฝึกอบรม</t>
  </si>
  <si>
    <t>50 ราย</t>
  </si>
  <si>
    <t>1 รุ่น/50 ราย</t>
  </si>
  <si>
    <t xml:space="preserve">      2.3 ค่าวัสดุการเกษตร</t>
  </si>
  <si>
    <t xml:space="preserve">          1) สนับสนุนการจัดทำแปลงต้นแบบ</t>
  </si>
  <si>
    <t>2 ราย</t>
  </si>
  <si>
    <t xml:space="preserve">          2) พัฒนาแปลงเรียนรู้เดิม</t>
  </si>
  <si>
    <t>3 ไร่</t>
  </si>
  <si>
    <t xml:space="preserve">          3) สนับสนุนปัจจัยการผลิต</t>
  </si>
  <si>
    <t>งบรายจ่าย/รายการ</t>
  </si>
  <si>
    <t>งบประมาณ</t>
  </si>
  <si>
    <t>ปริมาณงาน</t>
  </si>
  <si>
    <t>ไตรมาส 1</t>
  </si>
  <si>
    <t>ไตรมาส 2</t>
  </si>
  <si>
    <t>ไตรมาส 3</t>
  </si>
  <si>
    <t>ไตรมาส 4</t>
  </si>
  <si>
    <t>(หน่วยนับ)</t>
  </si>
  <si>
    <t xml:space="preserve"> แผนปฏิบัติงานและแผนการใช้จ่ายเงินงบประมาณ ประจำปี 2563 
</t>
  </si>
  <si>
    <t>ปี 2563</t>
  </si>
  <si>
    <t xml:space="preserve"> ต.ค.62</t>
  </si>
  <si>
    <t xml:space="preserve"> พ.ย.62</t>
  </si>
  <si>
    <t xml:space="preserve"> ธ.ค.62</t>
  </si>
  <si>
    <t xml:space="preserve"> ม.ค.63</t>
  </si>
  <si>
    <t xml:space="preserve"> ก.พ.63</t>
  </si>
  <si>
    <t xml:space="preserve"> มี.ค.63</t>
  </si>
  <si>
    <t xml:space="preserve"> เม.ย.63</t>
  </si>
  <si>
    <t xml:space="preserve"> พ.ค.63</t>
  </si>
  <si>
    <t xml:space="preserve"> มิ.ย.63</t>
  </si>
  <si>
    <t xml:space="preserve"> ก.ค.63</t>
  </si>
  <si>
    <t xml:space="preserve"> ส.ค.63</t>
  </si>
  <si>
    <t xml:space="preserve"> ก.ย.63</t>
  </si>
  <si>
    <t>ข. ตั้งจ่ายจังหวัด</t>
  </si>
  <si>
    <t xml:space="preserve">          1) การเพาะเชื้อเห็ดและการศึกษาดูงาน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</si>
</sst>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8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87" fontId="4" fillId="2" borderId="1" xfId="1" applyNumberFormat="1" applyFont="1" applyFill="1" applyBorder="1"/>
    <xf numFmtId="187" fontId="4" fillId="2" borderId="15" xfId="1" applyNumberFormat="1" applyFont="1" applyFill="1" applyBorder="1" applyAlignment="1">
      <alignment horizontal="center" vertical="center"/>
    </xf>
    <xf numFmtId="43" fontId="5" fillId="2" borderId="9" xfId="1" applyFont="1" applyFill="1" applyBorder="1"/>
    <xf numFmtId="187" fontId="5" fillId="2" borderId="6" xfId="1" applyNumberFormat="1" applyFont="1" applyFill="1" applyBorder="1"/>
    <xf numFmtId="187" fontId="5" fillId="2" borderId="7" xfId="1" applyNumberFormat="1" applyFont="1" applyFill="1" applyBorder="1" applyAlignment="1">
      <alignment horizontal="center" vertical="center"/>
    </xf>
    <xf numFmtId="187" fontId="5" fillId="2" borderId="8" xfId="1" applyNumberFormat="1" applyFont="1" applyFill="1" applyBorder="1" applyAlignment="1">
      <alignment horizontal="center"/>
    </xf>
    <xf numFmtId="187" fontId="5" fillId="2" borderId="9" xfId="1" applyNumberFormat="1" applyFont="1" applyFill="1" applyBorder="1"/>
    <xf numFmtId="187" fontId="5" fillId="2" borderId="11" xfId="1" applyNumberFormat="1" applyFont="1" applyFill="1" applyBorder="1" applyAlignment="1">
      <alignment horizontal="center"/>
    </xf>
    <xf numFmtId="187" fontId="5" fillId="2" borderId="9" xfId="1" applyNumberFormat="1" applyFont="1" applyFill="1" applyBorder="1" applyAlignment="1">
      <alignment horizontal="right"/>
    </xf>
    <xf numFmtId="187" fontId="5" fillId="2" borderId="9" xfId="1" applyNumberFormat="1" applyFont="1" applyFill="1" applyBorder="1" applyAlignment="1">
      <alignment shrinkToFit="1"/>
    </xf>
    <xf numFmtId="43" fontId="5" fillId="2" borderId="12" xfId="1" applyFont="1" applyFill="1" applyBorder="1"/>
    <xf numFmtId="187" fontId="5" fillId="2" borderId="12" xfId="1" applyNumberFormat="1" applyFont="1" applyFill="1" applyBorder="1"/>
    <xf numFmtId="187" fontId="5" fillId="2" borderId="12" xfId="1" applyNumberFormat="1" applyFont="1" applyFill="1" applyBorder="1" applyAlignment="1">
      <alignment shrinkToFit="1"/>
    </xf>
    <xf numFmtId="43" fontId="4" fillId="2" borderId="1" xfId="1" applyFont="1" applyFill="1" applyBorder="1" applyAlignment="1">
      <alignment horizontal="left"/>
    </xf>
    <xf numFmtId="187" fontId="4" fillId="2" borderId="1" xfId="1" applyNumberFormat="1" applyFont="1" applyFill="1" applyBorder="1" applyAlignment="1">
      <alignment horizontal="right" vertical="center"/>
    </xf>
    <xf numFmtId="187" fontId="4" fillId="2" borderId="16" xfId="1" applyNumberFormat="1" applyFont="1" applyFill="1" applyBorder="1"/>
    <xf numFmtId="43" fontId="5" fillId="2" borderId="6" xfId="1" applyFont="1" applyFill="1" applyBorder="1"/>
    <xf numFmtId="187" fontId="5" fillId="2" borderId="6" xfId="1" applyNumberFormat="1" applyFont="1" applyFill="1" applyBorder="1" applyAlignment="1">
      <alignment horizontal="right" vertical="center"/>
    </xf>
    <xf numFmtId="187" fontId="5" fillId="2" borderId="9" xfId="1" applyNumberFormat="1" applyFont="1" applyFill="1" applyBorder="1" applyAlignment="1">
      <alignment horizontal="right" vertical="center"/>
    </xf>
    <xf numFmtId="43" fontId="5" fillId="2" borderId="9" xfId="1" applyFont="1" applyFill="1" applyBorder="1" applyAlignment="1">
      <alignment shrinkToFit="1"/>
    </xf>
    <xf numFmtId="43" fontId="5" fillId="2" borderId="17" xfId="1" applyFont="1" applyFill="1" applyBorder="1"/>
    <xf numFmtId="187" fontId="5" fillId="2" borderId="17" xfId="1" applyNumberFormat="1" applyFont="1" applyFill="1" applyBorder="1"/>
    <xf numFmtId="187" fontId="5" fillId="2" borderId="19" xfId="1" applyNumberFormat="1" applyFont="1" applyFill="1" applyBorder="1" applyAlignment="1">
      <alignment horizontal="left"/>
    </xf>
    <xf numFmtId="43" fontId="5" fillId="2" borderId="20" xfId="1" applyFont="1" applyFill="1" applyBorder="1" applyAlignment="1">
      <alignment shrinkToFit="1"/>
    </xf>
    <xf numFmtId="187" fontId="5" fillId="2" borderId="20" xfId="1" applyNumberFormat="1" applyFont="1" applyFill="1" applyBorder="1" applyAlignment="1">
      <alignment horizontal="right"/>
    </xf>
    <xf numFmtId="187" fontId="5" fillId="2" borderId="21" xfId="1" applyNumberFormat="1" applyFont="1" applyFill="1" applyBorder="1" applyAlignment="1">
      <alignment horizontal="center" vertical="center"/>
    </xf>
    <xf numFmtId="187" fontId="5" fillId="2" borderId="22" xfId="1" applyNumberFormat="1" applyFont="1" applyFill="1" applyBorder="1" applyAlignment="1">
      <alignment horizontal="center"/>
    </xf>
    <xf numFmtId="187" fontId="5" fillId="2" borderId="20" xfId="1" applyNumberFormat="1" applyFont="1" applyFill="1" applyBorder="1"/>
    <xf numFmtId="187" fontId="5" fillId="2" borderId="9" xfId="0" applyNumberFormat="1" applyFont="1" applyFill="1" applyBorder="1" applyAlignment="1">
      <alignment horizontal="right"/>
    </xf>
    <xf numFmtId="187" fontId="5" fillId="2" borderId="12" xfId="0" applyNumberFormat="1" applyFont="1" applyFill="1" applyBorder="1" applyAlignment="1">
      <alignment horizontal="right"/>
    </xf>
    <xf numFmtId="187" fontId="4" fillId="3" borderId="2" xfId="1" applyNumberFormat="1" applyFont="1" applyFill="1" applyBorder="1" applyAlignment="1">
      <alignment horizontal="center"/>
    </xf>
    <xf numFmtId="187" fontId="4" fillId="3" borderId="3" xfId="1" applyNumberFormat="1" applyFont="1" applyFill="1" applyBorder="1" applyAlignment="1">
      <alignment horizontal="center"/>
    </xf>
    <xf numFmtId="187" fontId="4" fillId="3" borderId="1" xfId="1" applyNumberFormat="1" applyFont="1" applyFill="1" applyBorder="1" applyAlignment="1">
      <alignment horizontal="center" shrinkToFit="1"/>
    </xf>
    <xf numFmtId="187" fontId="4" fillId="3" borderId="1" xfId="1" applyNumberFormat="1" applyFont="1" applyFill="1" applyBorder="1" applyAlignment="1">
      <alignment horizontal="center"/>
    </xf>
    <xf numFmtId="187" fontId="5" fillId="2" borderId="10" xfId="1" applyNumberFormat="1" applyFont="1" applyFill="1" applyBorder="1" applyAlignment="1">
      <alignment horizontal="center" vertical="center"/>
    </xf>
    <xf numFmtId="187" fontId="5" fillId="2" borderId="18" xfId="1" applyNumberFormat="1" applyFont="1" applyFill="1" applyBorder="1" applyAlignment="1">
      <alignment horizontal="center" vertical="center"/>
    </xf>
    <xf numFmtId="187" fontId="5" fillId="2" borderId="10" xfId="1" applyNumberFormat="1" applyFont="1" applyFill="1" applyBorder="1" applyAlignment="1">
      <alignment horizontal="center" vertical="center"/>
    </xf>
    <xf numFmtId="187" fontId="5" fillId="2" borderId="11" xfId="1" applyNumberFormat="1" applyFont="1" applyFill="1" applyBorder="1" applyAlignment="1">
      <alignment horizontal="center" vertical="center"/>
    </xf>
    <xf numFmtId="187" fontId="5" fillId="2" borderId="18" xfId="1" applyNumberFormat="1" applyFont="1" applyFill="1" applyBorder="1" applyAlignment="1">
      <alignment horizontal="center" vertical="center"/>
    </xf>
    <xf numFmtId="187" fontId="5" fillId="2" borderId="19" xfId="1" applyNumberFormat="1" applyFont="1" applyFill="1" applyBorder="1" applyAlignment="1">
      <alignment horizontal="center" vertical="center"/>
    </xf>
    <xf numFmtId="187" fontId="4" fillId="3" borderId="1" xfId="1" applyNumberFormat="1" applyFont="1" applyFill="1" applyBorder="1" applyAlignment="1">
      <alignment horizontal="center"/>
    </xf>
    <xf numFmtId="187" fontId="4" fillId="3" borderId="4" xfId="1" applyNumberFormat="1" applyFont="1" applyFill="1" applyBorder="1" applyAlignment="1">
      <alignment horizontal="center" vertical="center"/>
    </xf>
    <xf numFmtId="187" fontId="4" fillId="3" borderId="5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43" fontId="4" fillId="3" borderId="2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187" fontId="4" fillId="3" borderId="23" xfId="1" applyNumberFormat="1" applyFont="1" applyFill="1" applyBorder="1" applyAlignment="1">
      <alignment horizontal="center" vertical="center"/>
    </xf>
    <xf numFmtId="187" fontId="4" fillId="3" borderId="24" xfId="1" applyNumberFormat="1" applyFont="1" applyFill="1" applyBorder="1" applyAlignment="1">
      <alignment horizontal="center" vertical="center"/>
    </xf>
    <xf numFmtId="187" fontId="5" fillId="2" borderId="13" xfId="1" applyNumberFormat="1" applyFont="1" applyFill="1" applyBorder="1" applyAlignment="1">
      <alignment horizontal="center" vertical="center"/>
    </xf>
    <xf numFmtId="187" fontId="5" fillId="2" borderId="14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view="pageBreakPreview" zoomScale="80" zoomScaleNormal="80" zoomScaleSheetLayoutView="80" workbookViewId="0">
      <selection activeCell="K17" sqref="K17"/>
    </sheetView>
  </sheetViews>
  <sheetFormatPr defaultRowHeight="20.25" x14ac:dyDescent="0.3"/>
  <cols>
    <col min="1" max="1" width="49.25" style="1" bestFit="1" customWidth="1"/>
    <col min="2" max="2" width="10.5" style="1" bestFit="1" customWidth="1"/>
    <col min="3" max="3" width="4.125" style="1" bestFit="1" customWidth="1"/>
    <col min="4" max="4" width="5.875" style="1" bestFit="1" customWidth="1"/>
    <col min="5" max="5" width="8.625" style="1" bestFit="1" customWidth="1"/>
    <col min="6" max="6" width="7.625" style="1" customWidth="1"/>
    <col min="7" max="7" width="8.625" style="1" bestFit="1" customWidth="1"/>
    <col min="8" max="8" width="7.625" style="1" customWidth="1"/>
    <col min="9" max="9" width="8" style="1" bestFit="1" customWidth="1"/>
    <col min="10" max="10" width="7.875" style="1" bestFit="1" customWidth="1"/>
    <col min="11" max="11" width="8.375" style="1" bestFit="1" customWidth="1"/>
    <col min="12" max="16384" width="9" style="1"/>
  </cols>
  <sheetData>
    <row r="1" spans="1:16" ht="23.25" x14ac:dyDescent="0.35">
      <c r="A1" s="45" t="s">
        <v>28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23.25" x14ac:dyDescent="0.35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5" spans="1:16" ht="21" x14ac:dyDescent="0.35">
      <c r="A5" s="46" t="s">
        <v>20</v>
      </c>
      <c r="B5" s="32" t="s">
        <v>21</v>
      </c>
      <c r="C5" s="48" t="s">
        <v>22</v>
      </c>
      <c r="D5" s="49"/>
      <c r="E5" s="42" t="s">
        <v>23</v>
      </c>
      <c r="F5" s="42"/>
      <c r="G5" s="42"/>
      <c r="H5" s="42" t="s">
        <v>24</v>
      </c>
      <c r="I5" s="42"/>
      <c r="J5" s="42"/>
      <c r="K5" s="42" t="s">
        <v>25</v>
      </c>
      <c r="L5" s="42"/>
      <c r="M5" s="42"/>
      <c r="N5" s="42" t="s">
        <v>26</v>
      </c>
      <c r="O5" s="42"/>
      <c r="P5" s="42"/>
    </row>
    <row r="6" spans="1:16" ht="21" x14ac:dyDescent="0.35">
      <c r="A6" s="47"/>
      <c r="B6" s="33" t="s">
        <v>29</v>
      </c>
      <c r="C6" s="43" t="s">
        <v>27</v>
      </c>
      <c r="D6" s="44"/>
      <c r="E6" s="35" t="s">
        <v>30</v>
      </c>
      <c r="F6" s="35" t="s">
        <v>31</v>
      </c>
      <c r="G6" s="34" t="s">
        <v>32</v>
      </c>
      <c r="H6" s="34" t="s">
        <v>33</v>
      </c>
      <c r="I6" s="35" t="s">
        <v>34</v>
      </c>
      <c r="J6" s="35" t="s">
        <v>35</v>
      </c>
      <c r="K6" s="35" t="s">
        <v>36</v>
      </c>
      <c r="L6" s="35" t="s">
        <v>37</v>
      </c>
      <c r="M6" s="35" t="s">
        <v>38</v>
      </c>
      <c r="N6" s="35" t="s">
        <v>39</v>
      </c>
      <c r="O6" s="35" t="s">
        <v>40</v>
      </c>
      <c r="P6" s="35" t="s">
        <v>41</v>
      </c>
    </row>
    <row r="7" spans="1:16" ht="21" x14ac:dyDescent="0.35">
      <c r="A7" s="15" t="s">
        <v>42</v>
      </c>
      <c r="B7" s="16">
        <f>B8+B14</f>
        <v>407400</v>
      </c>
      <c r="C7" s="3"/>
      <c r="D7" s="17"/>
      <c r="E7" s="2">
        <f>E8+E14</f>
        <v>71000</v>
      </c>
      <c r="F7" s="2">
        <f t="shared" ref="F7:P7" si="0">F8+F14</f>
        <v>13000</v>
      </c>
      <c r="G7" s="2">
        <f t="shared" si="0"/>
        <v>116400</v>
      </c>
      <c r="H7" s="2">
        <f t="shared" si="0"/>
        <v>13000</v>
      </c>
      <c r="I7" s="2">
        <f t="shared" si="0"/>
        <v>13000</v>
      </c>
      <c r="J7" s="2">
        <f t="shared" si="0"/>
        <v>13000</v>
      </c>
      <c r="K7" s="2">
        <f t="shared" si="0"/>
        <v>13000</v>
      </c>
      <c r="L7" s="2">
        <f t="shared" si="0"/>
        <v>13000</v>
      </c>
      <c r="M7" s="2">
        <f t="shared" si="0"/>
        <v>103000</v>
      </c>
      <c r="N7" s="2">
        <f t="shared" si="0"/>
        <v>13000</v>
      </c>
      <c r="O7" s="2">
        <f t="shared" si="0"/>
        <v>13000</v>
      </c>
      <c r="P7" s="2">
        <f t="shared" si="0"/>
        <v>13000</v>
      </c>
    </row>
    <row r="8" spans="1:16" ht="21" x14ac:dyDescent="0.35">
      <c r="A8" s="18" t="s">
        <v>1</v>
      </c>
      <c r="B8" s="19">
        <f>B9+B11+B12+B13</f>
        <v>194000</v>
      </c>
      <c r="C8" s="6"/>
      <c r="D8" s="7"/>
      <c r="E8" s="5">
        <f>E9+E11+E12+E13</f>
        <v>51000</v>
      </c>
      <c r="F8" s="5">
        <f t="shared" ref="F8:P8" si="1">F9+F11+F12+F13</f>
        <v>13000</v>
      </c>
      <c r="G8" s="5">
        <f t="shared" si="1"/>
        <v>13000</v>
      </c>
      <c r="H8" s="5">
        <f t="shared" si="1"/>
        <v>13000</v>
      </c>
      <c r="I8" s="5">
        <f t="shared" si="1"/>
        <v>13000</v>
      </c>
      <c r="J8" s="5">
        <f t="shared" si="1"/>
        <v>13000</v>
      </c>
      <c r="K8" s="5">
        <f t="shared" si="1"/>
        <v>13000</v>
      </c>
      <c r="L8" s="5">
        <f t="shared" si="1"/>
        <v>13000</v>
      </c>
      <c r="M8" s="5">
        <f t="shared" si="1"/>
        <v>13000</v>
      </c>
      <c r="N8" s="5">
        <f t="shared" si="1"/>
        <v>13000</v>
      </c>
      <c r="O8" s="5">
        <f t="shared" si="1"/>
        <v>13000</v>
      </c>
      <c r="P8" s="5">
        <f t="shared" si="1"/>
        <v>13000</v>
      </c>
    </row>
    <row r="9" spans="1:16" ht="21" x14ac:dyDescent="0.35">
      <c r="A9" s="4" t="s">
        <v>2</v>
      </c>
      <c r="B9" s="20">
        <f>B10</f>
        <v>156000</v>
      </c>
      <c r="C9" s="36">
        <v>1</v>
      </c>
      <c r="D9" s="9" t="s">
        <v>3</v>
      </c>
      <c r="E9" s="8">
        <f>E10</f>
        <v>13000</v>
      </c>
      <c r="F9" s="8">
        <f t="shared" ref="F9:P9" si="2">F10</f>
        <v>13000</v>
      </c>
      <c r="G9" s="8">
        <f t="shared" si="2"/>
        <v>13000</v>
      </c>
      <c r="H9" s="8">
        <f t="shared" si="2"/>
        <v>13000</v>
      </c>
      <c r="I9" s="8">
        <f t="shared" si="2"/>
        <v>13000</v>
      </c>
      <c r="J9" s="8">
        <f t="shared" si="2"/>
        <v>13000</v>
      </c>
      <c r="K9" s="8">
        <f t="shared" si="2"/>
        <v>13000</v>
      </c>
      <c r="L9" s="8">
        <f t="shared" si="2"/>
        <v>13000</v>
      </c>
      <c r="M9" s="8">
        <f t="shared" si="2"/>
        <v>13000</v>
      </c>
      <c r="N9" s="8">
        <f t="shared" si="2"/>
        <v>13000</v>
      </c>
      <c r="O9" s="8">
        <f t="shared" si="2"/>
        <v>13000</v>
      </c>
      <c r="P9" s="8">
        <f t="shared" si="2"/>
        <v>13000</v>
      </c>
    </row>
    <row r="10" spans="1:16" ht="21" x14ac:dyDescent="0.35">
      <c r="A10" s="21" t="s">
        <v>4</v>
      </c>
      <c r="B10" s="20">
        <f>13000*1*12</f>
        <v>156000</v>
      </c>
      <c r="C10" s="36">
        <v>1</v>
      </c>
      <c r="D10" s="9" t="s">
        <v>3</v>
      </c>
      <c r="E10" s="8">
        <f>13000*1</f>
        <v>13000</v>
      </c>
      <c r="F10" s="8">
        <f t="shared" ref="F10:P10" si="3">13000*1</f>
        <v>13000</v>
      </c>
      <c r="G10" s="8">
        <f t="shared" si="3"/>
        <v>13000</v>
      </c>
      <c r="H10" s="8">
        <f t="shared" si="3"/>
        <v>13000</v>
      </c>
      <c r="I10" s="8">
        <f t="shared" si="3"/>
        <v>13000</v>
      </c>
      <c r="J10" s="8">
        <f t="shared" si="3"/>
        <v>13000</v>
      </c>
      <c r="K10" s="8">
        <f t="shared" si="3"/>
        <v>13000</v>
      </c>
      <c r="L10" s="8">
        <f t="shared" si="3"/>
        <v>13000</v>
      </c>
      <c r="M10" s="8">
        <f t="shared" si="3"/>
        <v>13000</v>
      </c>
      <c r="N10" s="8">
        <f t="shared" si="3"/>
        <v>13000</v>
      </c>
      <c r="O10" s="8">
        <f t="shared" si="3"/>
        <v>13000</v>
      </c>
      <c r="P10" s="8">
        <f t="shared" si="3"/>
        <v>13000</v>
      </c>
    </row>
    <row r="11" spans="1:16" ht="21" x14ac:dyDescent="0.35">
      <c r="A11" s="4" t="s">
        <v>5</v>
      </c>
      <c r="B11" s="20">
        <f>SUM(E11:P11)</f>
        <v>10000</v>
      </c>
      <c r="C11" s="36"/>
      <c r="D11" s="9"/>
      <c r="E11" s="8">
        <v>10000</v>
      </c>
      <c r="F11" s="8">
        <v>0</v>
      </c>
      <c r="G11" s="11">
        <v>0</v>
      </c>
      <c r="H11" s="11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</row>
    <row r="12" spans="1:16" ht="21" x14ac:dyDescent="0.35">
      <c r="A12" s="4" t="s">
        <v>6</v>
      </c>
      <c r="B12" s="20">
        <v>25000</v>
      </c>
      <c r="C12" s="36"/>
      <c r="D12" s="9"/>
      <c r="E12" s="8">
        <v>25000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</row>
    <row r="13" spans="1:16" ht="21" x14ac:dyDescent="0.35">
      <c r="A13" s="4" t="s">
        <v>7</v>
      </c>
      <c r="B13" s="20">
        <f>SUM(E13:P13)</f>
        <v>3000</v>
      </c>
      <c r="C13" s="36"/>
      <c r="D13" s="9"/>
      <c r="E13" s="8">
        <v>3000</v>
      </c>
      <c r="F13" s="8">
        <v>0</v>
      </c>
      <c r="G13" s="11">
        <v>0</v>
      </c>
      <c r="H13" s="11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</row>
    <row r="14" spans="1:16" ht="21" x14ac:dyDescent="0.35">
      <c r="A14" s="22" t="s">
        <v>8</v>
      </c>
      <c r="B14" s="23">
        <f>B15+B17+B19</f>
        <v>213400</v>
      </c>
      <c r="C14" s="37"/>
      <c r="D14" s="24"/>
      <c r="E14" s="23">
        <f>E15+E17+E19</f>
        <v>20000</v>
      </c>
      <c r="F14" s="23">
        <f t="shared" ref="F14:P14" si="4">F15+F17+F19</f>
        <v>0</v>
      </c>
      <c r="G14" s="23">
        <f t="shared" si="4"/>
        <v>103400</v>
      </c>
      <c r="H14" s="23">
        <f t="shared" si="4"/>
        <v>0</v>
      </c>
      <c r="I14" s="23">
        <f t="shared" si="4"/>
        <v>0</v>
      </c>
      <c r="J14" s="23">
        <f t="shared" si="4"/>
        <v>0</v>
      </c>
      <c r="K14" s="23">
        <f t="shared" si="4"/>
        <v>0</v>
      </c>
      <c r="L14" s="23">
        <f t="shared" si="4"/>
        <v>0</v>
      </c>
      <c r="M14" s="23">
        <f t="shared" si="4"/>
        <v>90000</v>
      </c>
      <c r="N14" s="23">
        <f t="shared" si="4"/>
        <v>0</v>
      </c>
      <c r="O14" s="23">
        <f t="shared" si="4"/>
        <v>0</v>
      </c>
      <c r="P14" s="23">
        <f t="shared" si="4"/>
        <v>0</v>
      </c>
    </row>
    <row r="15" spans="1:16" ht="21" x14ac:dyDescent="0.35">
      <c r="A15" s="4" t="s">
        <v>9</v>
      </c>
      <c r="B15" s="10">
        <f>B16</f>
        <v>20000</v>
      </c>
      <c r="C15" s="36"/>
      <c r="D15" s="9"/>
      <c r="E15" s="8">
        <f>E16</f>
        <v>20000</v>
      </c>
      <c r="F15" s="8">
        <f t="shared" ref="F15:P15" si="5">F16</f>
        <v>0</v>
      </c>
      <c r="G15" s="8">
        <f t="shared" si="5"/>
        <v>0</v>
      </c>
      <c r="H15" s="8">
        <f t="shared" si="5"/>
        <v>0</v>
      </c>
      <c r="I15" s="8">
        <f t="shared" si="5"/>
        <v>0</v>
      </c>
      <c r="J15" s="8">
        <f t="shared" si="5"/>
        <v>0</v>
      </c>
      <c r="K15" s="8">
        <f t="shared" si="5"/>
        <v>0</v>
      </c>
      <c r="L15" s="8">
        <f t="shared" si="5"/>
        <v>0</v>
      </c>
      <c r="M15" s="8">
        <f t="shared" si="5"/>
        <v>0</v>
      </c>
      <c r="N15" s="8">
        <f t="shared" si="5"/>
        <v>0</v>
      </c>
      <c r="O15" s="8">
        <f t="shared" si="5"/>
        <v>0</v>
      </c>
      <c r="P15" s="8">
        <f t="shared" si="5"/>
        <v>0</v>
      </c>
    </row>
    <row r="16" spans="1:16" ht="21" x14ac:dyDescent="0.35">
      <c r="A16" s="25" t="s">
        <v>10</v>
      </c>
      <c r="B16" s="26">
        <f>SUM(E16:P16)</f>
        <v>20000</v>
      </c>
      <c r="C16" s="27"/>
      <c r="D16" s="28"/>
      <c r="E16" s="29">
        <v>20000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</row>
    <row r="17" spans="1:16" ht="21" x14ac:dyDescent="0.35">
      <c r="A17" s="4" t="s">
        <v>11</v>
      </c>
      <c r="B17" s="8">
        <f>B18</f>
        <v>103400</v>
      </c>
      <c r="C17" s="38" t="s">
        <v>12</v>
      </c>
      <c r="D17" s="39"/>
      <c r="E17" s="8">
        <f>E18</f>
        <v>0</v>
      </c>
      <c r="F17" s="8">
        <f t="shared" ref="F17:P17" si="6">F18</f>
        <v>0</v>
      </c>
      <c r="G17" s="8">
        <f t="shared" si="6"/>
        <v>103400</v>
      </c>
      <c r="H17" s="8">
        <f t="shared" si="6"/>
        <v>0</v>
      </c>
      <c r="I17" s="8">
        <f t="shared" si="6"/>
        <v>0</v>
      </c>
      <c r="J17" s="8">
        <f t="shared" si="6"/>
        <v>0</v>
      </c>
      <c r="K17" s="8">
        <f t="shared" si="6"/>
        <v>0</v>
      </c>
      <c r="L17" s="8">
        <f t="shared" si="6"/>
        <v>0</v>
      </c>
      <c r="M17" s="8">
        <f t="shared" si="6"/>
        <v>0</v>
      </c>
      <c r="N17" s="8">
        <f t="shared" si="6"/>
        <v>0</v>
      </c>
      <c r="O17" s="8">
        <f t="shared" si="6"/>
        <v>0</v>
      </c>
      <c r="P17" s="8">
        <f t="shared" si="6"/>
        <v>0</v>
      </c>
    </row>
    <row r="18" spans="1:16" ht="21" x14ac:dyDescent="0.35">
      <c r="A18" s="4" t="s">
        <v>43</v>
      </c>
      <c r="B18" s="8">
        <v>103400</v>
      </c>
      <c r="C18" s="40" t="s">
        <v>13</v>
      </c>
      <c r="D18" s="41"/>
      <c r="E18" s="8">
        <v>0</v>
      </c>
      <c r="F18" s="8">
        <v>0</v>
      </c>
      <c r="G18" s="11">
        <v>103400</v>
      </c>
      <c r="H18" s="11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</row>
    <row r="19" spans="1:16" ht="21" x14ac:dyDescent="0.35">
      <c r="A19" s="4" t="s">
        <v>14</v>
      </c>
      <c r="B19" s="10">
        <f>B20+B21+B22</f>
        <v>90000</v>
      </c>
      <c r="C19" s="36"/>
      <c r="D19" s="9"/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f>M20+M21+M22</f>
        <v>90000</v>
      </c>
      <c r="N19" s="8">
        <f>N20+N21+N22</f>
        <v>0</v>
      </c>
      <c r="O19" s="8">
        <f>O20+O21+O22</f>
        <v>0</v>
      </c>
      <c r="P19" s="8">
        <f>P20+P21+P22</f>
        <v>0</v>
      </c>
    </row>
    <row r="20" spans="1:16" ht="21" x14ac:dyDescent="0.35">
      <c r="A20" s="4" t="s">
        <v>15</v>
      </c>
      <c r="B20" s="30">
        <v>20000</v>
      </c>
      <c r="C20" s="38" t="s">
        <v>16</v>
      </c>
      <c r="D20" s="39"/>
      <c r="E20" s="8">
        <v>0</v>
      </c>
      <c r="F20" s="8">
        <v>0</v>
      </c>
      <c r="G20" s="11">
        <v>0</v>
      </c>
      <c r="H20" s="11">
        <v>0</v>
      </c>
      <c r="I20" s="8">
        <v>0</v>
      </c>
      <c r="J20" s="8">
        <v>0</v>
      </c>
      <c r="K20" s="8">
        <v>0</v>
      </c>
      <c r="L20" s="8">
        <v>0</v>
      </c>
      <c r="M20" s="8">
        <v>20000</v>
      </c>
      <c r="N20" s="8">
        <v>0</v>
      </c>
      <c r="O20" s="8">
        <v>0</v>
      </c>
      <c r="P20" s="8">
        <v>0</v>
      </c>
    </row>
    <row r="21" spans="1:16" ht="21" x14ac:dyDescent="0.35">
      <c r="A21" s="4" t="s">
        <v>17</v>
      </c>
      <c r="B21" s="30">
        <v>20000</v>
      </c>
      <c r="C21" s="38" t="s">
        <v>18</v>
      </c>
      <c r="D21" s="39"/>
      <c r="E21" s="8">
        <v>0</v>
      </c>
      <c r="F21" s="8">
        <v>0</v>
      </c>
      <c r="G21" s="11">
        <v>0</v>
      </c>
      <c r="H21" s="11">
        <v>0</v>
      </c>
      <c r="I21" s="8">
        <v>0</v>
      </c>
      <c r="J21" s="8">
        <v>0</v>
      </c>
      <c r="K21" s="8">
        <v>0</v>
      </c>
      <c r="L21" s="8">
        <v>0</v>
      </c>
      <c r="M21" s="8">
        <v>20000</v>
      </c>
      <c r="N21" s="8">
        <v>0</v>
      </c>
      <c r="O21" s="8">
        <v>0</v>
      </c>
      <c r="P21" s="8">
        <v>0</v>
      </c>
    </row>
    <row r="22" spans="1:16" ht="21" x14ac:dyDescent="0.35">
      <c r="A22" s="12" t="s">
        <v>19</v>
      </c>
      <c r="B22" s="31">
        <f>SUM(E22:P22)</f>
        <v>50000</v>
      </c>
      <c r="C22" s="50" t="s">
        <v>12</v>
      </c>
      <c r="D22" s="51"/>
      <c r="E22" s="13">
        <v>0</v>
      </c>
      <c r="F22" s="13">
        <v>0</v>
      </c>
      <c r="G22" s="14">
        <v>0</v>
      </c>
      <c r="H22" s="14">
        <v>0</v>
      </c>
      <c r="I22" s="13">
        <v>0</v>
      </c>
      <c r="J22" s="13">
        <v>0</v>
      </c>
      <c r="K22" s="13">
        <v>0</v>
      </c>
      <c r="L22" s="13">
        <v>0</v>
      </c>
      <c r="M22" s="13">
        <v>50000</v>
      </c>
      <c r="N22" s="13">
        <v>0</v>
      </c>
      <c r="O22" s="13">
        <v>0</v>
      </c>
      <c r="P22" s="13">
        <v>0</v>
      </c>
    </row>
  </sheetData>
  <mergeCells count="14">
    <mergeCell ref="C17:D17"/>
    <mergeCell ref="C18:D18"/>
    <mergeCell ref="C20:D20"/>
    <mergeCell ref="C21:D21"/>
    <mergeCell ref="C22:D22"/>
    <mergeCell ref="N5:P5"/>
    <mergeCell ref="C6:D6"/>
    <mergeCell ref="A1:P1"/>
    <mergeCell ref="A2:P2"/>
    <mergeCell ref="A5:A6"/>
    <mergeCell ref="C5:D5"/>
    <mergeCell ref="E5:G5"/>
    <mergeCell ref="H5:J5"/>
    <mergeCell ref="K5:M5"/>
  </mergeCells>
  <pageMargins left="0.21" right="0.2" top="0.59055118110236215" bottom="0" header="0.31496062992125984" footer="0.31496062992125984"/>
  <pageSetup paperSize="9" scale="7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2019-10-07T08:13:11Z</cp:lastPrinted>
  <dcterms:created xsi:type="dcterms:W3CDTF">2018-08-15T03:06:13Z</dcterms:created>
  <dcterms:modified xsi:type="dcterms:W3CDTF">2019-10-08T10:03:57Z</dcterms:modified>
</cp:coreProperties>
</file>