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7" i="1" l="1"/>
  <c r="B26" i="1" s="1"/>
  <c r="P26" i="1"/>
  <c r="O26" i="1"/>
  <c r="N26" i="1"/>
  <c r="M26" i="1"/>
  <c r="L26" i="1"/>
  <c r="K26" i="1"/>
  <c r="J26" i="1"/>
  <c r="I26" i="1"/>
  <c r="H26" i="1"/>
  <c r="F26" i="1"/>
  <c r="E26" i="1"/>
  <c r="P19" i="1"/>
  <c r="O19" i="1"/>
  <c r="N19" i="1"/>
  <c r="M19" i="1"/>
  <c r="M16" i="1" s="1"/>
  <c r="L19" i="1"/>
  <c r="K19" i="1"/>
  <c r="J19" i="1"/>
  <c r="I19" i="1"/>
  <c r="I16" i="1" s="1"/>
  <c r="H19" i="1"/>
  <c r="G19" i="1"/>
  <c r="F19" i="1"/>
  <c r="E19" i="1"/>
  <c r="E16" i="1" s="1"/>
  <c r="B19" i="1"/>
  <c r="P17" i="1"/>
  <c r="O17" i="1"/>
  <c r="N17" i="1"/>
  <c r="N16" i="1" s="1"/>
  <c r="M17" i="1"/>
  <c r="L17" i="1"/>
  <c r="K17" i="1"/>
  <c r="J17" i="1"/>
  <c r="J16" i="1" s="1"/>
  <c r="I17" i="1"/>
  <c r="H17" i="1"/>
  <c r="G17" i="1"/>
  <c r="F17" i="1"/>
  <c r="F16" i="1" s="1"/>
  <c r="E17" i="1"/>
  <c r="B17" i="1"/>
  <c r="O16" i="1"/>
  <c r="K16" i="1"/>
  <c r="G16" i="1"/>
  <c r="B11" i="1"/>
  <c r="P10" i="1"/>
  <c r="O10" i="1"/>
  <c r="N10" i="1"/>
  <c r="M10" i="1"/>
  <c r="L10" i="1"/>
  <c r="K10" i="1"/>
  <c r="J10" i="1"/>
  <c r="I10" i="1"/>
  <c r="H10" i="1"/>
  <c r="G10" i="1"/>
  <c r="F10" i="1"/>
  <c r="E10" i="1"/>
  <c r="P9" i="1"/>
  <c r="P8" i="1" s="1"/>
  <c r="P7" i="1" s="1"/>
  <c r="O9" i="1"/>
  <c r="O8" i="1" s="1"/>
  <c r="O7" i="1" s="1"/>
  <c r="O6" i="1" s="1"/>
  <c r="N9" i="1"/>
  <c r="N8" i="1" s="1"/>
  <c r="N7" i="1" s="1"/>
  <c r="M9" i="1"/>
  <c r="L9" i="1"/>
  <c r="L8" i="1" s="1"/>
  <c r="L7" i="1" s="1"/>
  <c r="K9" i="1"/>
  <c r="J9" i="1"/>
  <c r="J8" i="1" s="1"/>
  <c r="J7" i="1" s="1"/>
  <c r="I9" i="1"/>
  <c r="H9" i="1"/>
  <c r="H8" i="1" s="1"/>
  <c r="H7" i="1" s="1"/>
  <c r="G9" i="1"/>
  <c r="G8" i="1" s="1"/>
  <c r="G7" i="1" s="1"/>
  <c r="G6" i="1" s="1"/>
  <c r="F9" i="1"/>
  <c r="F8" i="1" s="1"/>
  <c r="F7" i="1" s="1"/>
  <c r="F6" i="1" s="1"/>
  <c r="E9" i="1"/>
  <c r="K8" i="1"/>
  <c r="K7" i="1" s="1"/>
  <c r="K6" i="1" s="1"/>
  <c r="B10" i="1" l="1"/>
  <c r="I8" i="1"/>
  <c r="I7" i="1" s="1"/>
  <c r="I6" i="1" s="1"/>
  <c r="M8" i="1"/>
  <c r="M7" i="1" s="1"/>
  <c r="M6" i="1" s="1"/>
  <c r="B16" i="1"/>
  <c r="H16" i="1"/>
  <c r="H6" i="1" s="1"/>
  <c r="L16" i="1"/>
  <c r="L6" i="1" s="1"/>
  <c r="P16" i="1"/>
  <c r="P6" i="1" s="1"/>
  <c r="J6" i="1"/>
  <c r="N6" i="1"/>
  <c r="E8" i="1"/>
  <c r="E7" i="1" s="1"/>
  <c r="E6" i="1" s="1"/>
  <c r="B9" i="1"/>
  <c r="B8" i="1" s="1"/>
  <c r="B7" i="1" s="1"/>
  <c r="B6" i="1" s="1"/>
</calcChain>
</file>

<file path=xl/sharedStrings.xml><?xml version="1.0" encoding="utf-8"?>
<sst xmlns="http://schemas.openxmlformats.org/spreadsheetml/2006/main" count="55" uniqueCount="53">
  <si>
    <t>โครงการธนาคารอาหารชุมชน (เกษตรวิชญา) จ.เชียงใหม่</t>
  </si>
  <si>
    <t>ราย</t>
  </si>
  <si>
    <t>อัตรา</t>
  </si>
  <si>
    <t xml:space="preserve">   1. ค่าใช้จ่ายในการบริหารงาน</t>
  </si>
  <si>
    <t xml:space="preserve">      1.1 ค่าจ้างเหมาบริการ</t>
  </si>
  <si>
    <t xml:space="preserve">            1) ค่าจ้างเหมาบุคลากร (วุฒิปริญญาตรี)</t>
  </si>
  <si>
    <t xml:space="preserve">            2) ค่าจ้างเหมาคนงานเกษตร (รายเดือน)</t>
  </si>
  <si>
    <t xml:space="preserve">      1.2 ค่าวัสดุสำนักงาน</t>
  </si>
  <si>
    <t xml:space="preserve">      1.3 ค่าวัสดุเชื้อเพลิงและหล่อลื่น</t>
  </si>
  <si>
    <t xml:space="preserve">      1.4 ค่าวัสดุโฆษณาและเผยแพร่</t>
  </si>
  <si>
    <t xml:space="preserve">      1.4 ค่าวัสดุคอมพิวเตอร์</t>
  </si>
  <si>
    <t xml:space="preserve">      1.5 ค่ารับรองพิธีการ</t>
  </si>
  <si>
    <t xml:space="preserve">   2. ค่าใช้จ่ายในการปฏิบัติงาน</t>
  </si>
  <si>
    <t xml:space="preserve">      2.1 ค่าเบี้ยเลี้ยง ค่าเช่าที่พักและค่าพาหนะ</t>
  </si>
  <si>
    <t xml:space="preserve">          1) ค่าใช้จ่ายในการประสานงานและติดตามงาน </t>
  </si>
  <si>
    <t xml:space="preserve">      2.2 ค่าใช้จ่ายในการสัมมนาและฝึกอบรม</t>
  </si>
  <si>
    <t xml:space="preserve">            1) การปลูกจิตสำนึกการอนุรักษ์ทรัพยากรธรรมชาติและสิ่งแวดล้อม</t>
  </si>
  <si>
    <t>2 รุ่น/100 ราย</t>
  </si>
  <si>
    <t xml:space="preserve">      2.3 ค่าวัสดุการเกษตร</t>
  </si>
  <si>
    <t xml:space="preserve">          1) สนับสนุนปัจจัยการผลิตแก่เกษตรกรผู้เข้าร่วมฝึกอบรม </t>
  </si>
  <si>
    <t xml:space="preserve">              ให้แก่ผู้สืบทอดเกษตรกร และเกษตรกรในพื้นที่</t>
  </si>
  <si>
    <t xml:space="preserve">              โครงการธนาคารอาหารชุมชนฯ</t>
  </si>
  <si>
    <t>งบรายจ่าย/รายการ</t>
  </si>
  <si>
    <t>งบประมาณ</t>
  </si>
  <si>
    <t>ปริมาณงาน</t>
  </si>
  <si>
    <t>ไตรมาส 1</t>
  </si>
  <si>
    <t>ไตรมาส 2</t>
  </si>
  <si>
    <t>ไตรมาส 3</t>
  </si>
  <si>
    <t>ไตรมาส 4</t>
  </si>
  <si>
    <t>(หน่วยนับ)</t>
  </si>
  <si>
    <t>ปี 2563</t>
  </si>
  <si>
    <t xml:space="preserve"> ต.ค.62</t>
  </si>
  <si>
    <t xml:space="preserve"> พ.ย.62</t>
  </si>
  <si>
    <t xml:space="preserve"> ธ.ค.62</t>
  </si>
  <si>
    <t xml:space="preserve"> ม.ค.63</t>
  </si>
  <si>
    <t xml:space="preserve"> ก.พ.63</t>
  </si>
  <si>
    <t xml:space="preserve"> มี.ค.63</t>
  </si>
  <si>
    <t xml:space="preserve"> เม.ย.63</t>
  </si>
  <si>
    <t xml:space="preserve"> พ.ค.63</t>
  </si>
  <si>
    <t xml:space="preserve"> มิ.ย.63</t>
  </si>
  <si>
    <t xml:space="preserve"> ก.ค.63</t>
  </si>
  <si>
    <t xml:space="preserve"> ส.ค.63</t>
  </si>
  <si>
    <t xml:space="preserve"> ก.ย.63</t>
  </si>
  <si>
    <t xml:space="preserve">           2) การฝึกอบรมและสัมมนา การนำเที่ยวเส้นทางธรรมชาติธนาคาร</t>
  </si>
  <si>
    <t xml:space="preserve">           3) การฝึกอบรมและสัมมนา การเพิ่มสายพันธุ์ไผ่ในพื้นที่ธนาคาร</t>
  </si>
  <si>
    <t>1 รุ่น/30 ราย</t>
  </si>
  <si>
    <t>1 รุ่น/60 ราย</t>
  </si>
  <si>
    <t xml:space="preserve">                 และการใช้ประโยชน์อย่างรู้คุณค่า</t>
  </si>
  <si>
    <t xml:space="preserve">                อาหารชุมชน (มัคคุเทศก์)</t>
  </si>
  <si>
    <t xml:space="preserve">               อาหารชุมชน</t>
  </si>
  <si>
    <t>190 ราย</t>
  </si>
  <si>
    <t>ตั้งจ่ายจังหวัด</t>
  </si>
  <si>
    <t xml:space="preserve"> แผนปฏิบัติงานและแผนการใช้จ่ายเงินงบประมาณ ประจำปี 2563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</si>
</sst>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8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43" fontId="4" fillId="2" borderId="1" xfId="1" applyFont="1" applyFill="1" applyBorder="1"/>
    <xf numFmtId="187" fontId="4" fillId="2" borderId="1" xfId="1" applyNumberFormat="1" applyFont="1" applyFill="1" applyBorder="1" applyAlignment="1">
      <alignment horizontal="right"/>
    </xf>
    <xf numFmtId="187" fontId="4" fillId="2" borderId="12" xfId="1" applyNumberFormat="1" applyFont="1" applyFill="1" applyBorder="1" applyAlignment="1">
      <alignment horizontal="center" vertical="center"/>
    </xf>
    <xf numFmtId="187" fontId="4" fillId="2" borderId="13" xfId="1" applyNumberFormat="1" applyFont="1" applyFill="1" applyBorder="1" applyAlignment="1">
      <alignment horizontal="center"/>
    </xf>
    <xf numFmtId="187" fontId="4" fillId="2" borderId="1" xfId="1" applyNumberFormat="1" applyFont="1" applyFill="1" applyBorder="1"/>
    <xf numFmtId="43" fontId="5" fillId="2" borderId="6" xfId="1" applyFont="1" applyFill="1" applyBorder="1"/>
    <xf numFmtId="187" fontId="5" fillId="2" borderId="6" xfId="1" applyNumberFormat="1" applyFont="1" applyFill="1" applyBorder="1" applyAlignment="1">
      <alignment horizontal="right"/>
    </xf>
    <xf numFmtId="187" fontId="5" fillId="2" borderId="7" xfId="1" applyNumberFormat="1" applyFont="1" applyFill="1" applyBorder="1" applyAlignment="1">
      <alignment horizontal="center" vertical="center"/>
    </xf>
    <xf numFmtId="187" fontId="5" fillId="2" borderId="8" xfId="1" applyNumberFormat="1" applyFont="1" applyFill="1" applyBorder="1" applyAlignment="1">
      <alignment horizontal="center"/>
    </xf>
    <xf numFmtId="187" fontId="5" fillId="2" borderId="6" xfId="1" applyNumberFormat="1" applyFont="1" applyFill="1" applyBorder="1"/>
    <xf numFmtId="43" fontId="5" fillId="2" borderId="9" xfId="1" applyFont="1" applyFill="1" applyBorder="1"/>
    <xf numFmtId="187" fontId="5" fillId="2" borderId="9" xfId="1" applyNumberFormat="1" applyFont="1" applyFill="1" applyBorder="1" applyAlignment="1">
      <alignment horizontal="right"/>
    </xf>
    <xf numFmtId="187" fontId="5" fillId="2" borderId="10" xfId="1" applyNumberFormat="1" applyFont="1" applyFill="1" applyBorder="1" applyAlignment="1">
      <alignment horizontal="center" vertical="center"/>
    </xf>
    <xf numFmtId="187" fontId="5" fillId="2" borderId="11" xfId="1" applyNumberFormat="1" applyFont="1" applyFill="1" applyBorder="1" applyAlignment="1">
      <alignment horizontal="center"/>
    </xf>
    <xf numFmtId="187" fontId="5" fillId="2" borderId="9" xfId="1" applyNumberFormat="1" applyFont="1" applyFill="1" applyBorder="1"/>
    <xf numFmtId="187" fontId="5" fillId="2" borderId="9" xfId="1" applyNumberFormat="1" applyFont="1" applyFill="1" applyBorder="1" applyAlignment="1">
      <alignment shrinkToFit="1"/>
    </xf>
    <xf numFmtId="43" fontId="5" fillId="2" borderId="14" xfId="1" applyFont="1" applyFill="1" applyBorder="1"/>
    <xf numFmtId="187" fontId="5" fillId="2" borderId="14" xfId="1" applyNumberFormat="1" applyFont="1" applyFill="1" applyBorder="1" applyAlignment="1">
      <alignment horizontal="right"/>
    </xf>
    <xf numFmtId="187" fontId="5" fillId="2" borderId="15" xfId="1" applyNumberFormat="1" applyFont="1" applyFill="1" applyBorder="1" applyAlignment="1">
      <alignment horizontal="center" vertical="center"/>
    </xf>
    <xf numFmtId="187" fontId="5" fillId="2" borderId="16" xfId="1" applyNumberFormat="1" applyFont="1" applyFill="1" applyBorder="1" applyAlignment="1">
      <alignment horizontal="center"/>
    </xf>
    <xf numFmtId="187" fontId="5" fillId="2" borderId="14" xfId="1" applyNumberFormat="1" applyFont="1" applyFill="1" applyBorder="1"/>
    <xf numFmtId="187" fontId="5" fillId="2" borderId="14" xfId="1" applyNumberFormat="1" applyFont="1" applyFill="1" applyBorder="1" applyAlignment="1">
      <alignment shrinkToFit="1"/>
    </xf>
    <xf numFmtId="43" fontId="5" fillId="2" borderId="17" xfId="1" applyFont="1" applyFill="1" applyBorder="1"/>
    <xf numFmtId="187" fontId="5" fillId="2" borderId="17" xfId="1" applyNumberFormat="1" applyFont="1" applyFill="1" applyBorder="1" applyAlignment="1">
      <alignment horizontal="right"/>
    </xf>
    <xf numFmtId="187" fontId="5" fillId="2" borderId="19" xfId="1" applyNumberFormat="1" applyFont="1" applyFill="1" applyBorder="1" applyAlignment="1">
      <alignment horizontal="center"/>
    </xf>
    <xf numFmtId="187" fontId="5" fillId="2" borderId="17" xfId="1" applyNumberFormat="1" applyFont="1" applyFill="1" applyBorder="1"/>
    <xf numFmtId="187" fontId="5" fillId="2" borderId="17" xfId="1" applyNumberFormat="1" applyFont="1" applyFill="1" applyBorder="1" applyAlignment="1">
      <alignment shrinkToFit="1"/>
    </xf>
    <xf numFmtId="187" fontId="4" fillId="3" borderId="2" xfId="1" applyNumberFormat="1" applyFont="1" applyFill="1" applyBorder="1" applyAlignment="1">
      <alignment horizontal="center"/>
    </xf>
    <xf numFmtId="187" fontId="4" fillId="3" borderId="3" xfId="1" applyNumberFormat="1" applyFont="1" applyFill="1" applyBorder="1" applyAlignment="1">
      <alignment horizontal="center"/>
    </xf>
    <xf numFmtId="187" fontId="4" fillId="3" borderId="1" xfId="1" applyNumberFormat="1" applyFont="1" applyFill="1" applyBorder="1" applyAlignment="1">
      <alignment horizontal="center"/>
    </xf>
    <xf numFmtId="187" fontId="4" fillId="3" borderId="1" xfId="1" applyNumberFormat="1" applyFont="1" applyFill="1" applyBorder="1" applyAlignment="1">
      <alignment horizontal="center" shrinkToFit="1"/>
    </xf>
    <xf numFmtId="187" fontId="5" fillId="2" borderId="11" xfId="1" applyNumberFormat="1" applyFont="1" applyFill="1" applyBorder="1" applyAlignment="1">
      <alignment horizontal="left"/>
    </xf>
    <xf numFmtId="187" fontId="5" fillId="2" borderId="11" xfId="1" applyNumberFormat="1" applyFont="1" applyFill="1" applyBorder="1" applyAlignment="1">
      <alignment horizontal="center" vertical="center"/>
    </xf>
    <xf numFmtId="187" fontId="5" fillId="2" borderId="18" xfId="1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left"/>
    </xf>
    <xf numFmtId="43" fontId="5" fillId="2" borderId="9" xfId="1" applyFont="1" applyFill="1" applyBorder="1" applyAlignment="1">
      <alignment shrinkToFit="1"/>
    </xf>
    <xf numFmtId="187" fontId="5" fillId="2" borderId="18" xfId="1" applyNumberFormat="1" applyFont="1" applyFill="1" applyBorder="1" applyAlignment="1">
      <alignment horizontal="center"/>
    </xf>
    <xf numFmtId="187" fontId="5" fillId="2" borderId="19" xfId="1" applyNumberFormat="1" applyFont="1" applyFill="1" applyBorder="1" applyAlignment="1">
      <alignment horizontal="center"/>
    </xf>
    <xf numFmtId="187" fontId="5" fillId="2" borderId="18" xfId="1" applyNumberFormat="1" applyFont="1" applyFill="1" applyBorder="1" applyAlignment="1">
      <alignment horizontal="center" vertical="center"/>
    </xf>
    <xf numFmtId="187" fontId="5" fillId="2" borderId="19" xfId="1" applyNumberFormat="1" applyFont="1" applyFill="1" applyBorder="1" applyAlignment="1">
      <alignment horizontal="center" vertical="center"/>
    </xf>
    <xf numFmtId="187" fontId="4" fillId="3" borderId="1" xfId="1" applyNumberFormat="1" applyFont="1" applyFill="1" applyBorder="1" applyAlignment="1">
      <alignment horizontal="center"/>
    </xf>
    <xf numFmtId="187" fontId="4" fillId="3" borderId="4" xfId="1" applyNumberFormat="1" applyFont="1" applyFill="1" applyBorder="1" applyAlignment="1">
      <alignment horizontal="center" vertical="center"/>
    </xf>
    <xf numFmtId="187" fontId="4" fillId="3" borderId="5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/>
    </xf>
    <xf numFmtId="43" fontId="4" fillId="3" borderId="2" xfId="1" applyFont="1" applyFill="1" applyBorder="1" applyAlignment="1">
      <alignment horizontal="center" vertical="center"/>
    </xf>
    <xf numFmtId="43" fontId="4" fillId="3" borderId="3" xfId="1" applyFont="1" applyFill="1" applyBorder="1" applyAlignment="1">
      <alignment horizontal="center" vertical="center"/>
    </xf>
    <xf numFmtId="187" fontId="4" fillId="3" borderId="20" xfId="1" applyNumberFormat="1" applyFont="1" applyFill="1" applyBorder="1" applyAlignment="1">
      <alignment horizontal="center" vertical="center"/>
    </xf>
    <xf numFmtId="187" fontId="4" fillId="3" borderId="21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view="pageBreakPreview" zoomScale="80" zoomScaleNormal="80" zoomScaleSheetLayoutView="80" workbookViewId="0">
      <selection activeCell="B6" sqref="B6"/>
    </sheetView>
  </sheetViews>
  <sheetFormatPr defaultRowHeight="20.25" x14ac:dyDescent="0.3"/>
  <cols>
    <col min="1" max="1" width="56.75" style="1" bestFit="1" customWidth="1"/>
    <col min="2" max="2" width="10.5" style="1" bestFit="1" customWidth="1"/>
    <col min="3" max="3" width="7.5" style="1" customWidth="1"/>
    <col min="4" max="4" width="5.875" style="1" bestFit="1" customWidth="1"/>
    <col min="5" max="8" width="8.625" style="1" bestFit="1" customWidth="1"/>
    <col min="9" max="9" width="8" style="1" bestFit="1" customWidth="1"/>
    <col min="10" max="10" width="7.875" style="1" bestFit="1" customWidth="1"/>
    <col min="11" max="11" width="8.375" style="1" bestFit="1" customWidth="1"/>
    <col min="12" max="16384" width="9" style="1"/>
  </cols>
  <sheetData>
    <row r="1" spans="1:16" ht="23.25" x14ac:dyDescent="0.3">
      <c r="A1" s="45" t="s">
        <v>52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" ht="23.25" x14ac:dyDescent="0.35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23.25" x14ac:dyDescent="0.3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21" x14ac:dyDescent="0.35">
      <c r="A4" s="47" t="s">
        <v>22</v>
      </c>
      <c r="B4" s="29" t="s">
        <v>23</v>
      </c>
      <c r="C4" s="49" t="s">
        <v>24</v>
      </c>
      <c r="D4" s="50"/>
      <c r="E4" s="42" t="s">
        <v>25</v>
      </c>
      <c r="F4" s="42"/>
      <c r="G4" s="42"/>
      <c r="H4" s="42" t="s">
        <v>26</v>
      </c>
      <c r="I4" s="42"/>
      <c r="J4" s="42"/>
      <c r="K4" s="42" t="s">
        <v>27</v>
      </c>
      <c r="L4" s="42"/>
      <c r="M4" s="42"/>
      <c r="N4" s="42" t="s">
        <v>28</v>
      </c>
      <c r="O4" s="42"/>
      <c r="P4" s="42"/>
    </row>
    <row r="5" spans="1:16" ht="21" x14ac:dyDescent="0.35">
      <c r="A5" s="48"/>
      <c r="B5" s="30" t="s">
        <v>30</v>
      </c>
      <c r="C5" s="43" t="s">
        <v>29</v>
      </c>
      <c r="D5" s="44"/>
      <c r="E5" s="31" t="s">
        <v>31</v>
      </c>
      <c r="F5" s="31" t="s">
        <v>32</v>
      </c>
      <c r="G5" s="32" t="s">
        <v>33</v>
      </c>
      <c r="H5" s="32" t="s">
        <v>34</v>
      </c>
      <c r="I5" s="31" t="s">
        <v>35</v>
      </c>
      <c r="J5" s="31" t="s">
        <v>36</v>
      </c>
      <c r="K5" s="31" t="s">
        <v>37</v>
      </c>
      <c r="L5" s="31" t="s">
        <v>38</v>
      </c>
      <c r="M5" s="31" t="s">
        <v>39</v>
      </c>
      <c r="N5" s="31" t="s">
        <v>40</v>
      </c>
      <c r="O5" s="31" t="s">
        <v>41</v>
      </c>
      <c r="P5" s="31" t="s">
        <v>42</v>
      </c>
    </row>
    <row r="6" spans="1:16" ht="21" x14ac:dyDescent="0.35">
      <c r="A6" s="2" t="s">
        <v>51</v>
      </c>
      <c r="B6" s="3">
        <f>B7+B16</f>
        <v>675200</v>
      </c>
      <c r="C6" s="4"/>
      <c r="D6" s="5"/>
      <c r="E6" s="6">
        <f>E7+E16</f>
        <v>127200</v>
      </c>
      <c r="F6" s="6">
        <f t="shared" ref="F6:P6" si="0">F7+F16</f>
        <v>105600</v>
      </c>
      <c r="G6" s="6">
        <f t="shared" si="0"/>
        <v>90800</v>
      </c>
      <c r="H6" s="6">
        <f t="shared" si="0"/>
        <v>104000</v>
      </c>
      <c r="I6" s="6">
        <f t="shared" si="0"/>
        <v>27200</v>
      </c>
      <c r="J6" s="6">
        <f t="shared" si="0"/>
        <v>27200</v>
      </c>
      <c r="K6" s="6">
        <f t="shared" si="0"/>
        <v>57200</v>
      </c>
      <c r="L6" s="6">
        <f t="shared" si="0"/>
        <v>27200</v>
      </c>
      <c r="M6" s="6">
        <f t="shared" si="0"/>
        <v>27200</v>
      </c>
      <c r="N6" s="6">
        <f t="shared" si="0"/>
        <v>27200</v>
      </c>
      <c r="O6" s="6">
        <f t="shared" si="0"/>
        <v>27200</v>
      </c>
      <c r="P6" s="6">
        <f t="shared" si="0"/>
        <v>27200</v>
      </c>
    </row>
    <row r="7" spans="1:16" ht="21" x14ac:dyDescent="0.35">
      <c r="A7" s="7" t="s">
        <v>3</v>
      </c>
      <c r="B7" s="8">
        <f>B8+B11+B12+B13</f>
        <v>386400</v>
      </c>
      <c r="C7" s="9"/>
      <c r="D7" s="10"/>
      <c r="E7" s="11">
        <f>E8+E11+E12+E13</f>
        <v>87200</v>
      </c>
      <c r="F7" s="11">
        <f t="shared" ref="F7:P7" si="1">F8+F11+F12+F13</f>
        <v>27200</v>
      </c>
      <c r="G7" s="11">
        <f t="shared" si="1"/>
        <v>27200</v>
      </c>
      <c r="H7" s="11">
        <f t="shared" si="1"/>
        <v>27200</v>
      </c>
      <c r="I7" s="11">
        <f t="shared" si="1"/>
        <v>27200</v>
      </c>
      <c r="J7" s="11">
        <f t="shared" si="1"/>
        <v>27200</v>
      </c>
      <c r="K7" s="11">
        <f t="shared" si="1"/>
        <v>27200</v>
      </c>
      <c r="L7" s="11">
        <f t="shared" si="1"/>
        <v>27200</v>
      </c>
      <c r="M7" s="11">
        <f t="shared" si="1"/>
        <v>27200</v>
      </c>
      <c r="N7" s="11">
        <f t="shared" si="1"/>
        <v>27200</v>
      </c>
      <c r="O7" s="11">
        <f t="shared" si="1"/>
        <v>27200</v>
      </c>
      <c r="P7" s="11">
        <f t="shared" si="1"/>
        <v>27200</v>
      </c>
    </row>
    <row r="8" spans="1:16" ht="21" x14ac:dyDescent="0.35">
      <c r="A8" s="12" t="s">
        <v>4</v>
      </c>
      <c r="B8" s="13">
        <f>B9+B10</f>
        <v>326400</v>
      </c>
      <c r="C8" s="14">
        <v>3</v>
      </c>
      <c r="D8" s="15" t="s">
        <v>2</v>
      </c>
      <c r="E8" s="16">
        <f>E9+E10</f>
        <v>27200</v>
      </c>
      <c r="F8" s="16">
        <f t="shared" ref="F8:P8" si="2">F9+F10</f>
        <v>27200</v>
      </c>
      <c r="G8" s="16">
        <f t="shared" si="2"/>
        <v>27200</v>
      </c>
      <c r="H8" s="16">
        <f t="shared" si="2"/>
        <v>27200</v>
      </c>
      <c r="I8" s="16">
        <f t="shared" si="2"/>
        <v>27200</v>
      </c>
      <c r="J8" s="16">
        <f t="shared" si="2"/>
        <v>27200</v>
      </c>
      <c r="K8" s="16">
        <f t="shared" si="2"/>
        <v>27200</v>
      </c>
      <c r="L8" s="16">
        <f t="shared" si="2"/>
        <v>27200</v>
      </c>
      <c r="M8" s="16">
        <f t="shared" si="2"/>
        <v>27200</v>
      </c>
      <c r="N8" s="16">
        <f t="shared" si="2"/>
        <v>27200</v>
      </c>
      <c r="O8" s="16">
        <f t="shared" si="2"/>
        <v>27200</v>
      </c>
      <c r="P8" s="16">
        <f t="shared" si="2"/>
        <v>27200</v>
      </c>
    </row>
    <row r="9" spans="1:16" ht="21" x14ac:dyDescent="0.35">
      <c r="A9" s="12" t="s">
        <v>5</v>
      </c>
      <c r="B9" s="13">
        <f>SUM(E9:P9)</f>
        <v>156000</v>
      </c>
      <c r="C9" s="14">
        <v>1</v>
      </c>
      <c r="D9" s="15" t="s">
        <v>2</v>
      </c>
      <c r="E9" s="16">
        <f>13000*1</f>
        <v>13000</v>
      </c>
      <c r="F9" s="16">
        <f t="shared" ref="F9:P9" si="3">13000*1</f>
        <v>13000</v>
      </c>
      <c r="G9" s="16">
        <f t="shared" si="3"/>
        <v>13000</v>
      </c>
      <c r="H9" s="16">
        <f t="shared" si="3"/>
        <v>13000</v>
      </c>
      <c r="I9" s="16">
        <f t="shared" si="3"/>
        <v>13000</v>
      </c>
      <c r="J9" s="16">
        <f t="shared" si="3"/>
        <v>13000</v>
      </c>
      <c r="K9" s="16">
        <f t="shared" si="3"/>
        <v>13000</v>
      </c>
      <c r="L9" s="16">
        <f t="shared" si="3"/>
        <v>13000</v>
      </c>
      <c r="M9" s="16">
        <f t="shared" si="3"/>
        <v>13000</v>
      </c>
      <c r="N9" s="16">
        <f t="shared" si="3"/>
        <v>13000</v>
      </c>
      <c r="O9" s="16">
        <f t="shared" si="3"/>
        <v>13000</v>
      </c>
      <c r="P9" s="16">
        <f t="shared" si="3"/>
        <v>13000</v>
      </c>
    </row>
    <row r="10" spans="1:16" ht="21" x14ac:dyDescent="0.35">
      <c r="A10" s="24" t="s">
        <v>6</v>
      </c>
      <c r="B10" s="25">
        <f>SUM(E10:P10)</f>
        <v>170400</v>
      </c>
      <c r="C10" s="35">
        <v>2</v>
      </c>
      <c r="D10" s="26" t="s">
        <v>2</v>
      </c>
      <c r="E10" s="27">
        <f>7100*2</f>
        <v>14200</v>
      </c>
      <c r="F10" s="27">
        <f t="shared" ref="F10:P10" si="4">7100*2</f>
        <v>14200</v>
      </c>
      <c r="G10" s="27">
        <f t="shared" si="4"/>
        <v>14200</v>
      </c>
      <c r="H10" s="27">
        <f t="shared" si="4"/>
        <v>14200</v>
      </c>
      <c r="I10" s="27">
        <f t="shared" si="4"/>
        <v>14200</v>
      </c>
      <c r="J10" s="27">
        <f t="shared" si="4"/>
        <v>14200</v>
      </c>
      <c r="K10" s="27">
        <f t="shared" si="4"/>
        <v>14200</v>
      </c>
      <c r="L10" s="27">
        <f t="shared" si="4"/>
        <v>14200</v>
      </c>
      <c r="M10" s="27">
        <f t="shared" si="4"/>
        <v>14200</v>
      </c>
      <c r="N10" s="27">
        <f t="shared" si="4"/>
        <v>14200</v>
      </c>
      <c r="O10" s="27">
        <f t="shared" si="4"/>
        <v>14200</v>
      </c>
      <c r="P10" s="27">
        <f t="shared" si="4"/>
        <v>14200</v>
      </c>
    </row>
    <row r="11" spans="1:16" ht="21" x14ac:dyDescent="0.35">
      <c r="A11" s="24" t="s">
        <v>7</v>
      </c>
      <c r="B11" s="25">
        <f>SUM(E11:P11)</f>
        <v>10000</v>
      </c>
      <c r="C11" s="35"/>
      <c r="D11" s="26"/>
      <c r="E11" s="27">
        <v>10000</v>
      </c>
      <c r="F11" s="27">
        <v>0</v>
      </c>
      <c r="G11" s="28">
        <v>0</v>
      </c>
      <c r="H11" s="28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</row>
    <row r="12" spans="1:16" ht="21" x14ac:dyDescent="0.35">
      <c r="A12" s="12" t="s">
        <v>8</v>
      </c>
      <c r="B12" s="13">
        <v>40000</v>
      </c>
      <c r="C12" s="14"/>
      <c r="D12" s="15"/>
      <c r="E12" s="16">
        <v>40000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</row>
    <row r="13" spans="1:16" ht="21" x14ac:dyDescent="0.35">
      <c r="A13" s="12" t="s">
        <v>9</v>
      </c>
      <c r="B13" s="13">
        <v>10000</v>
      </c>
      <c r="C13" s="14"/>
      <c r="D13" s="15"/>
      <c r="E13" s="16">
        <v>10000</v>
      </c>
      <c r="F13" s="16">
        <v>0</v>
      </c>
      <c r="G13" s="17">
        <v>0</v>
      </c>
      <c r="H13" s="17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</row>
    <row r="14" spans="1:16" ht="21" x14ac:dyDescent="0.35">
      <c r="A14" s="24" t="s">
        <v>10</v>
      </c>
      <c r="B14" s="13"/>
      <c r="C14" s="14"/>
      <c r="D14" s="15"/>
      <c r="E14" s="16"/>
      <c r="F14" s="16"/>
      <c r="G14" s="17"/>
      <c r="H14" s="17"/>
      <c r="I14" s="16"/>
      <c r="J14" s="16"/>
      <c r="K14" s="16"/>
      <c r="L14" s="16"/>
      <c r="M14" s="16"/>
      <c r="N14" s="16"/>
      <c r="O14" s="16"/>
      <c r="P14" s="16"/>
    </row>
    <row r="15" spans="1:16" ht="21" x14ac:dyDescent="0.35">
      <c r="A15" s="24" t="s">
        <v>11</v>
      </c>
      <c r="B15" s="13"/>
      <c r="C15" s="14"/>
      <c r="D15" s="15"/>
      <c r="E15" s="16"/>
      <c r="F15" s="16"/>
      <c r="G15" s="17"/>
      <c r="H15" s="17"/>
      <c r="I15" s="16"/>
      <c r="J15" s="16"/>
      <c r="K15" s="16"/>
      <c r="L15" s="16"/>
      <c r="M15" s="16"/>
      <c r="N15" s="16"/>
      <c r="O15" s="16"/>
      <c r="P15" s="16"/>
    </row>
    <row r="16" spans="1:16" ht="21" x14ac:dyDescent="0.35">
      <c r="A16" s="12" t="s">
        <v>12</v>
      </c>
      <c r="B16" s="13">
        <f>B17+B19+B26</f>
        <v>288800</v>
      </c>
      <c r="C16" s="14"/>
      <c r="D16" s="15"/>
      <c r="E16" s="16">
        <f>E17+E19+E26</f>
        <v>40000</v>
      </c>
      <c r="F16" s="16">
        <f t="shared" ref="F16:P16" si="5">F17+F19+F26</f>
        <v>78400</v>
      </c>
      <c r="G16" s="16">
        <f t="shared" si="5"/>
        <v>63600</v>
      </c>
      <c r="H16" s="16">
        <f t="shared" si="5"/>
        <v>76800</v>
      </c>
      <c r="I16" s="16">
        <f t="shared" si="5"/>
        <v>0</v>
      </c>
      <c r="J16" s="16">
        <f t="shared" si="5"/>
        <v>0</v>
      </c>
      <c r="K16" s="16">
        <f t="shared" si="5"/>
        <v>30000</v>
      </c>
      <c r="L16" s="16">
        <f t="shared" si="5"/>
        <v>0</v>
      </c>
      <c r="M16" s="16">
        <f t="shared" si="5"/>
        <v>0</v>
      </c>
      <c r="N16" s="16">
        <f t="shared" si="5"/>
        <v>0</v>
      </c>
      <c r="O16" s="16">
        <f t="shared" si="5"/>
        <v>0</v>
      </c>
      <c r="P16" s="16">
        <f t="shared" si="5"/>
        <v>0</v>
      </c>
    </row>
    <row r="17" spans="1:16" ht="21" x14ac:dyDescent="0.35">
      <c r="A17" s="12" t="s">
        <v>13</v>
      </c>
      <c r="B17" s="13">
        <f>B18</f>
        <v>40000</v>
      </c>
      <c r="C17" s="14"/>
      <c r="D17" s="15"/>
      <c r="E17" s="16">
        <f>E18</f>
        <v>40000</v>
      </c>
      <c r="F17" s="16">
        <f t="shared" ref="F17:P17" si="6">F18</f>
        <v>0</v>
      </c>
      <c r="G17" s="16">
        <f t="shared" si="6"/>
        <v>0</v>
      </c>
      <c r="H17" s="16">
        <f t="shared" si="6"/>
        <v>0</v>
      </c>
      <c r="I17" s="16">
        <f t="shared" si="6"/>
        <v>0</v>
      </c>
      <c r="J17" s="16">
        <f t="shared" si="6"/>
        <v>0</v>
      </c>
      <c r="K17" s="16">
        <f t="shared" si="6"/>
        <v>0</v>
      </c>
      <c r="L17" s="16">
        <f t="shared" si="6"/>
        <v>0</v>
      </c>
      <c r="M17" s="16">
        <f t="shared" si="6"/>
        <v>0</v>
      </c>
      <c r="N17" s="16">
        <f t="shared" si="6"/>
        <v>0</v>
      </c>
      <c r="O17" s="16">
        <f t="shared" si="6"/>
        <v>0</v>
      </c>
      <c r="P17" s="16">
        <f t="shared" si="6"/>
        <v>0</v>
      </c>
    </row>
    <row r="18" spans="1:16" ht="21" x14ac:dyDescent="0.35">
      <c r="A18" s="12" t="s">
        <v>14</v>
      </c>
      <c r="B18" s="13">
        <v>40000</v>
      </c>
      <c r="C18" s="14"/>
      <c r="D18" s="15"/>
      <c r="E18" s="16">
        <v>40000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</row>
    <row r="19" spans="1:16" ht="21" x14ac:dyDescent="0.35">
      <c r="A19" s="12" t="s">
        <v>15</v>
      </c>
      <c r="B19" s="13">
        <f>SUM(B20+B22+B24)</f>
        <v>218800</v>
      </c>
      <c r="C19" s="14">
        <v>190</v>
      </c>
      <c r="D19" s="33" t="s">
        <v>1</v>
      </c>
      <c r="E19" s="16">
        <f>E20+E22+E24</f>
        <v>0</v>
      </c>
      <c r="F19" s="16">
        <f t="shared" ref="F19:P19" si="7">F20+F22+F24</f>
        <v>78400</v>
      </c>
      <c r="G19" s="16">
        <f t="shared" si="7"/>
        <v>63600</v>
      </c>
      <c r="H19" s="16">
        <f t="shared" si="7"/>
        <v>76800</v>
      </c>
      <c r="I19" s="16">
        <f t="shared" si="7"/>
        <v>0</v>
      </c>
      <c r="J19" s="16">
        <f t="shared" si="7"/>
        <v>0</v>
      </c>
      <c r="K19" s="16">
        <f t="shared" si="7"/>
        <v>0</v>
      </c>
      <c r="L19" s="16">
        <f t="shared" si="7"/>
        <v>0</v>
      </c>
      <c r="M19" s="16">
        <f t="shared" si="7"/>
        <v>0</v>
      </c>
      <c r="N19" s="16">
        <f t="shared" si="7"/>
        <v>0</v>
      </c>
      <c r="O19" s="16">
        <f t="shared" si="7"/>
        <v>0</v>
      </c>
      <c r="P19" s="16">
        <f t="shared" si="7"/>
        <v>0</v>
      </c>
    </row>
    <row r="20" spans="1:16" ht="21" x14ac:dyDescent="0.35">
      <c r="A20" s="37" t="s">
        <v>16</v>
      </c>
      <c r="B20" s="13">
        <v>78400</v>
      </c>
      <c r="C20" s="40" t="s">
        <v>17</v>
      </c>
      <c r="D20" s="41"/>
      <c r="E20" s="16">
        <v>0</v>
      </c>
      <c r="F20" s="16">
        <v>78400</v>
      </c>
      <c r="G20" s="17">
        <v>0</v>
      </c>
      <c r="H20" s="17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</row>
    <row r="21" spans="1:16" ht="21" x14ac:dyDescent="0.35">
      <c r="A21" s="12" t="s">
        <v>47</v>
      </c>
      <c r="B21" s="13"/>
      <c r="C21" s="14"/>
      <c r="D21" s="34"/>
      <c r="E21" s="16"/>
      <c r="F21" s="16"/>
      <c r="G21" s="17"/>
      <c r="H21" s="17"/>
      <c r="I21" s="16"/>
      <c r="J21" s="16"/>
      <c r="K21" s="16"/>
      <c r="L21" s="16"/>
      <c r="M21" s="16"/>
      <c r="N21" s="16"/>
      <c r="O21" s="16"/>
      <c r="P21" s="16"/>
    </row>
    <row r="22" spans="1:16" ht="21" x14ac:dyDescent="0.35">
      <c r="A22" s="12" t="s">
        <v>43</v>
      </c>
      <c r="B22" s="13">
        <v>63600</v>
      </c>
      <c r="C22" s="40" t="s">
        <v>45</v>
      </c>
      <c r="D22" s="41"/>
      <c r="E22" s="16">
        <v>0</v>
      </c>
      <c r="F22" s="16">
        <v>0</v>
      </c>
      <c r="G22" s="17">
        <v>63600</v>
      </c>
      <c r="H22" s="17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</row>
    <row r="23" spans="1:16" ht="21" x14ac:dyDescent="0.35">
      <c r="A23" s="12" t="s">
        <v>48</v>
      </c>
      <c r="B23" s="13"/>
      <c r="C23" s="40"/>
      <c r="D23" s="41"/>
      <c r="E23" s="16"/>
      <c r="F23" s="16"/>
      <c r="G23" s="17"/>
      <c r="H23" s="17"/>
      <c r="I23" s="16"/>
      <c r="J23" s="16"/>
      <c r="K23" s="16"/>
      <c r="L23" s="16"/>
      <c r="M23" s="16"/>
      <c r="N23" s="16"/>
      <c r="O23" s="16"/>
      <c r="P23" s="16"/>
    </row>
    <row r="24" spans="1:16" ht="21" x14ac:dyDescent="0.35">
      <c r="A24" s="12" t="s">
        <v>44</v>
      </c>
      <c r="B24" s="13">
        <v>76800</v>
      </c>
      <c r="C24" s="40" t="s">
        <v>46</v>
      </c>
      <c r="D24" s="41"/>
      <c r="E24" s="16">
        <v>0</v>
      </c>
      <c r="F24" s="16">
        <v>0</v>
      </c>
      <c r="G24" s="17">
        <v>0</v>
      </c>
      <c r="H24" s="17">
        <v>76800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</row>
    <row r="25" spans="1:16" ht="21" x14ac:dyDescent="0.35">
      <c r="A25" s="12" t="s">
        <v>49</v>
      </c>
      <c r="B25" s="13"/>
      <c r="C25" s="40"/>
      <c r="D25" s="41"/>
      <c r="E25" s="16"/>
      <c r="F25" s="16"/>
      <c r="G25" s="17"/>
      <c r="H25" s="17"/>
      <c r="I25" s="16"/>
      <c r="J25" s="16"/>
      <c r="K25" s="16"/>
      <c r="L25" s="16"/>
      <c r="M25" s="16"/>
      <c r="N25" s="16"/>
      <c r="O25" s="16"/>
      <c r="P25" s="16"/>
    </row>
    <row r="26" spans="1:16" ht="21" x14ac:dyDescent="0.35">
      <c r="A26" s="12" t="s">
        <v>18</v>
      </c>
      <c r="B26" s="13">
        <f>B27</f>
        <v>30000</v>
      </c>
      <c r="C26" s="14"/>
      <c r="D26" s="15"/>
      <c r="E26" s="16">
        <f>E27</f>
        <v>0</v>
      </c>
      <c r="F26" s="16">
        <f t="shared" ref="F26:P26" si="8">F27</f>
        <v>0</v>
      </c>
      <c r="G26" s="16">
        <v>0</v>
      </c>
      <c r="H26" s="16">
        <f t="shared" si="8"/>
        <v>0</v>
      </c>
      <c r="I26" s="16">
        <f t="shared" si="8"/>
        <v>0</v>
      </c>
      <c r="J26" s="16">
        <f t="shared" si="8"/>
        <v>0</v>
      </c>
      <c r="K26" s="16">
        <f t="shared" si="8"/>
        <v>30000</v>
      </c>
      <c r="L26" s="16">
        <f t="shared" si="8"/>
        <v>0</v>
      </c>
      <c r="M26" s="16">
        <f t="shared" si="8"/>
        <v>0</v>
      </c>
      <c r="N26" s="16">
        <f t="shared" si="8"/>
        <v>0</v>
      </c>
      <c r="O26" s="16">
        <f t="shared" si="8"/>
        <v>0</v>
      </c>
      <c r="P26" s="16">
        <f t="shared" si="8"/>
        <v>0</v>
      </c>
    </row>
    <row r="27" spans="1:16" ht="21" x14ac:dyDescent="0.35">
      <c r="A27" s="12" t="s">
        <v>19</v>
      </c>
      <c r="B27" s="13">
        <f>SUM(E27:P27)</f>
        <v>30000</v>
      </c>
      <c r="C27" s="38" t="s">
        <v>50</v>
      </c>
      <c r="D27" s="39"/>
      <c r="E27" s="16">
        <v>0</v>
      </c>
      <c r="F27" s="16">
        <v>0</v>
      </c>
      <c r="G27" s="17">
        <v>0</v>
      </c>
      <c r="H27" s="17">
        <v>0</v>
      </c>
      <c r="I27" s="16">
        <v>0</v>
      </c>
      <c r="J27" s="16">
        <v>0</v>
      </c>
      <c r="K27" s="17">
        <v>30000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</row>
    <row r="28" spans="1:16" ht="21" x14ac:dyDescent="0.35">
      <c r="A28" s="24" t="s">
        <v>20</v>
      </c>
      <c r="B28" s="25"/>
      <c r="C28" s="35"/>
      <c r="D28" s="26"/>
      <c r="E28" s="27"/>
      <c r="F28" s="27"/>
      <c r="G28" s="28"/>
      <c r="H28" s="28"/>
      <c r="I28" s="27"/>
      <c r="J28" s="27"/>
      <c r="K28" s="27"/>
      <c r="L28" s="27"/>
      <c r="M28" s="27"/>
      <c r="N28" s="27"/>
      <c r="O28" s="27"/>
      <c r="P28" s="27"/>
    </row>
    <row r="29" spans="1:16" ht="21" x14ac:dyDescent="0.35">
      <c r="A29" s="18" t="s">
        <v>21</v>
      </c>
      <c r="B29" s="19"/>
      <c r="C29" s="20"/>
      <c r="D29" s="21"/>
      <c r="E29" s="22"/>
      <c r="F29" s="22"/>
      <c r="G29" s="23"/>
      <c r="H29" s="23"/>
      <c r="I29" s="22"/>
      <c r="J29" s="22"/>
      <c r="K29" s="22"/>
      <c r="L29" s="22"/>
      <c r="M29" s="22"/>
      <c r="N29" s="22"/>
      <c r="O29" s="22"/>
      <c r="P29" s="22"/>
    </row>
  </sheetData>
  <mergeCells count="15">
    <mergeCell ref="K4:M4"/>
    <mergeCell ref="N4:P4"/>
    <mergeCell ref="C5:D5"/>
    <mergeCell ref="A1:P1"/>
    <mergeCell ref="A2:P2"/>
    <mergeCell ref="A4:A5"/>
    <mergeCell ref="C4:D4"/>
    <mergeCell ref="E4:G4"/>
    <mergeCell ref="H4:J4"/>
    <mergeCell ref="C27:D27"/>
    <mergeCell ref="C20:D20"/>
    <mergeCell ref="C22:D22"/>
    <mergeCell ref="C23:D23"/>
    <mergeCell ref="C24:D24"/>
    <mergeCell ref="C25:D25"/>
  </mergeCells>
  <pageMargins left="0.22" right="0" top="0.59055118110236215" bottom="0" header="0.31496062992125984" footer="0.31496062992125984"/>
  <pageSetup paperSize="9" scale="71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2019-10-16T02:58:52Z</cp:lastPrinted>
  <dcterms:created xsi:type="dcterms:W3CDTF">2018-08-15T03:06:13Z</dcterms:created>
  <dcterms:modified xsi:type="dcterms:W3CDTF">2019-10-16T02:58:53Z</dcterms:modified>
</cp:coreProperties>
</file>