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Sheet1!$A$1:$P$28</definedName>
    <definedName name="_xlnm.Print_Titles" localSheetId="0">Sheet1!$1:$5</definedName>
  </definedNames>
  <calcPr calcId="145621"/>
</workbook>
</file>

<file path=xl/calcChain.xml><?xml version="1.0" encoding="utf-8"?>
<calcChain xmlns="http://schemas.openxmlformats.org/spreadsheetml/2006/main">
  <c r="K28" i="1" l="1"/>
  <c r="K27" i="1" s="1"/>
  <c r="K18" i="1" s="1"/>
  <c r="B28" i="1"/>
  <c r="P27" i="1"/>
  <c r="O27" i="1"/>
  <c r="N27" i="1"/>
  <c r="M27" i="1"/>
  <c r="L27" i="1"/>
  <c r="J27" i="1"/>
  <c r="H27" i="1"/>
  <c r="G27" i="1"/>
  <c r="G18" i="1" s="1"/>
  <c r="G6" i="1" s="1"/>
  <c r="F27" i="1"/>
  <c r="E27" i="1"/>
  <c r="B27" i="1"/>
  <c r="P21" i="1"/>
  <c r="O21" i="1"/>
  <c r="O18" i="1" s="1"/>
  <c r="N21" i="1"/>
  <c r="M21" i="1"/>
  <c r="M18" i="1" s="1"/>
  <c r="L21" i="1"/>
  <c r="L18" i="1" s="1"/>
  <c r="K21" i="1"/>
  <c r="J21" i="1"/>
  <c r="I21" i="1"/>
  <c r="I18" i="1" s="1"/>
  <c r="H21" i="1"/>
  <c r="G21" i="1"/>
  <c r="F21" i="1"/>
  <c r="E21" i="1"/>
  <c r="E18" i="1" s="1"/>
  <c r="B21" i="1"/>
  <c r="E19" i="1"/>
  <c r="B19" i="1"/>
  <c r="P18" i="1"/>
  <c r="N18" i="1"/>
  <c r="J18" i="1"/>
  <c r="H18" i="1"/>
  <c r="F18" i="1"/>
  <c r="B18" i="1"/>
  <c r="P11" i="1"/>
  <c r="P8" i="1" s="1"/>
  <c r="P7" i="1" s="1"/>
  <c r="P6" i="1" s="1"/>
  <c r="O11" i="1"/>
  <c r="N11" i="1"/>
  <c r="M11" i="1"/>
  <c r="M8" i="1" s="1"/>
  <c r="M7" i="1" s="1"/>
  <c r="M6" i="1" s="1"/>
  <c r="L11" i="1"/>
  <c r="L8" i="1" s="1"/>
  <c r="L7" i="1" s="1"/>
  <c r="L6" i="1" s="1"/>
  <c r="K11" i="1"/>
  <c r="J11" i="1"/>
  <c r="I11" i="1"/>
  <c r="I8" i="1" s="1"/>
  <c r="I7" i="1" s="1"/>
  <c r="I6" i="1" s="1"/>
  <c r="H11" i="1"/>
  <c r="G11" i="1"/>
  <c r="F11" i="1"/>
  <c r="E11" i="1"/>
  <c r="E8" i="1" s="1"/>
  <c r="E7" i="1" s="1"/>
  <c r="E6" i="1" s="1"/>
  <c r="B10" i="1"/>
  <c r="B9" i="1"/>
  <c r="O8" i="1"/>
  <c r="N8" i="1"/>
  <c r="K8" i="1"/>
  <c r="K7" i="1" s="1"/>
  <c r="K6" i="1" s="1"/>
  <c r="J8" i="1"/>
  <c r="J7" i="1" s="1"/>
  <c r="J6" i="1" s="1"/>
  <c r="H8" i="1"/>
  <c r="H7" i="1" s="1"/>
  <c r="H6" i="1" s="1"/>
  <c r="G8" i="1"/>
  <c r="F8" i="1"/>
  <c r="O7" i="1"/>
  <c r="N7" i="1"/>
  <c r="N6" i="1" s="1"/>
  <c r="G7" i="1"/>
  <c r="F7" i="1"/>
  <c r="F6" i="1" s="1"/>
  <c r="Q16" i="1"/>
  <c r="Q11" i="1"/>
  <c r="Q13" i="1"/>
  <c r="Q14" i="1"/>
  <c r="Q15" i="1"/>
  <c r="Q17" i="1"/>
  <c r="Q19" i="1"/>
  <c r="Q20" i="1"/>
  <c r="O6" i="1" l="1"/>
  <c r="B11" i="1"/>
  <c r="B8" i="1" s="1"/>
  <c r="B7" i="1" s="1"/>
  <c r="B6" i="1" s="1"/>
  <c r="Q18" i="1"/>
  <c r="Q8" i="1"/>
  <c r="Q12" i="1"/>
  <c r="Q10" i="1"/>
  <c r="Q7" i="1" l="1"/>
  <c r="Q9" i="1"/>
  <c r="Q6" i="1" l="1"/>
</calcChain>
</file>

<file path=xl/comments1.xml><?xml version="1.0" encoding="utf-8"?>
<comments xmlns="http://schemas.openxmlformats.org/spreadsheetml/2006/main">
  <authors>
    <author>ACER</author>
  </authors>
  <commentList>
    <comment ref="A21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ขอตั้ง 369800
จัดสรร 207900
= 161900
</t>
        </r>
      </text>
    </comment>
  </commentList>
</comments>
</file>

<file path=xl/sharedStrings.xml><?xml version="1.0" encoding="utf-8"?>
<sst xmlns="http://schemas.openxmlformats.org/spreadsheetml/2006/main" count="57" uniqueCount="51">
  <si>
    <t>อัตรา</t>
  </si>
  <si>
    <t xml:space="preserve">   1. ค่าใช้จ่ายในการบริหารงาน</t>
  </si>
  <si>
    <t xml:space="preserve">      1.1 ค่าจ้างเหมาบริการ</t>
  </si>
  <si>
    <t xml:space="preserve">          1) ค่าจ้างเหมาบุคลากร (วุฒิปริญญาตรี)</t>
  </si>
  <si>
    <t xml:space="preserve">          3) ค่าจ้างเหมาพนักงานขับรถยนต์ </t>
  </si>
  <si>
    <t xml:space="preserve">      1.2 ค่าวัสดุสำนักงาน</t>
  </si>
  <si>
    <t xml:space="preserve">      1.3 ค่าวัสดุเชื้อเพลิงและหล่อลื่น</t>
  </si>
  <si>
    <t xml:space="preserve">      1.4 ค่าวัสดุโฆษณาและเผยแพร่</t>
  </si>
  <si>
    <t xml:space="preserve">      1.5 ค่าตอบแทน</t>
  </si>
  <si>
    <t xml:space="preserve">           1.ค่าอาหารทำการนอกเวลา</t>
  </si>
  <si>
    <t xml:space="preserve">      1.6 ค่าวัสดุคอมพิวเตอร์</t>
  </si>
  <si>
    <t xml:space="preserve">   2. ค่าใช้จ่ายในการปฏิบัติงาน</t>
  </si>
  <si>
    <t xml:space="preserve">      2.1 ค่าเบี้ยเลี้ยง ค่าเช่าที่พักและค่าพาหนะ</t>
  </si>
  <si>
    <t xml:space="preserve">          1) ค่าใช้จ่ายในการประสานงานและติดตามงาน </t>
  </si>
  <si>
    <t xml:space="preserve">      2.2 ค่าใช้จ่ายในการสัมมนาและฝึกอบรม  </t>
  </si>
  <si>
    <t>5 รุ่น/160 ราย</t>
  </si>
  <si>
    <t>1 รุ่น/40 ราย</t>
  </si>
  <si>
    <t>1 รุ่น/20 ราย</t>
  </si>
  <si>
    <t xml:space="preserve">      2.3 ค่าวัสดุการเกษตร</t>
  </si>
  <si>
    <t>ศูนย์</t>
  </si>
  <si>
    <t>งบรายจ่าย/รายการ</t>
  </si>
  <si>
    <t>งบประมาณ</t>
  </si>
  <si>
    <t>ปริมาณงาน</t>
  </si>
  <si>
    <t>ไตรมาส 1</t>
  </si>
  <si>
    <t>ไตรมาส 2</t>
  </si>
  <si>
    <t>ไตรมาส 3</t>
  </si>
  <si>
    <t>ไตรมาส 4</t>
  </si>
  <si>
    <t>(หน่วยนับ)</t>
  </si>
  <si>
    <t>โครงการพัฒนาพื้นที่ชายแดนบ้านทุ่งสมเด็จ ตำบลโดมประดิษฐ์ อำเภอน้ำยืน จังหวัดอุบลราชธานี</t>
  </si>
  <si>
    <t xml:space="preserve"> แผนปฏิบัติงานและแผนการใช้จ่ายเงินงบประมาณ ประจำปี 2563
</t>
  </si>
  <si>
    <t>ปี 2563</t>
  </si>
  <si>
    <t xml:space="preserve"> ต.ค.62</t>
  </si>
  <si>
    <t xml:space="preserve"> พ.ย.62</t>
  </si>
  <si>
    <t xml:space="preserve"> ธ.ค.62</t>
  </si>
  <si>
    <t xml:space="preserve"> ม.ค.63</t>
  </si>
  <si>
    <t xml:space="preserve"> ก.พ.63</t>
  </si>
  <si>
    <t xml:space="preserve"> มี.ค.63</t>
  </si>
  <si>
    <t xml:space="preserve"> เม.ย.63</t>
  </si>
  <si>
    <t xml:space="preserve"> พ.ค.63</t>
  </si>
  <si>
    <t xml:space="preserve"> มิ.ย.63</t>
  </si>
  <si>
    <t xml:space="preserve"> ก.ค.63</t>
  </si>
  <si>
    <t xml:space="preserve"> ส.ค.63</t>
  </si>
  <si>
    <t xml:space="preserve"> ก.ย.63</t>
  </si>
  <si>
    <t xml:space="preserve">          2) ค่าจ้างเหมาบุคลากร (วุฒิปวส.)</t>
  </si>
  <si>
    <t xml:space="preserve">          1) หลักสูตร การส่งเสริมวนเกษตรในเขตปฏิรูปทีดิ่น</t>
  </si>
  <si>
    <t xml:space="preserve">          2) หลักสูตร การจัดการน้ำเพื่อเพิ่มประสิทธิภาพการทำการเกษตร</t>
  </si>
  <si>
    <t xml:space="preserve">          3) หลักสูตร การปรับเปลี่ยนการทำเกษตรเพื่อสร้างมูลค่าการจำหน่าย</t>
  </si>
  <si>
    <t xml:space="preserve">              4) หลักสูตร การแปรรูปผลผลิตทางการเกษตรเพื่อลดต้นทุนทางการเกษตร</t>
  </si>
  <si>
    <t xml:space="preserve">              5) หลักสูตร ซ่อมเครื่องยนต์เล็กเพื่อการเกษตรเพื่อลดต้นทุนทางการเกษตร</t>
  </si>
  <si>
    <t xml:space="preserve">           1) ค่าสนับสนุนปัจจัยการผลิตศูนย์ต้นแบบ</t>
  </si>
  <si>
    <t>ตั้งจ่ายจังหวัด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</si>
</sst>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8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6"/>
      <color rgb="FFFF0000"/>
      <name val="TH SarabunIT๙"/>
      <family val="2"/>
    </font>
    <font>
      <sz val="15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43" fontId="5" fillId="2" borderId="7" xfId="1" applyFont="1" applyFill="1" applyBorder="1"/>
    <xf numFmtId="187" fontId="5" fillId="2" borderId="4" xfId="1" applyNumberFormat="1" applyFont="1" applyFill="1" applyBorder="1"/>
    <xf numFmtId="187" fontId="5" fillId="2" borderId="7" xfId="1" applyNumberFormat="1" applyFont="1" applyFill="1" applyBorder="1"/>
    <xf numFmtId="43" fontId="5" fillId="2" borderId="16" xfId="1" applyFont="1" applyFill="1" applyBorder="1"/>
    <xf numFmtId="187" fontId="5" fillId="2" borderId="16" xfId="1" applyNumberFormat="1" applyFont="1" applyFill="1" applyBorder="1"/>
    <xf numFmtId="187" fontId="5" fillId="2" borderId="16" xfId="1" applyNumberFormat="1" applyFont="1" applyFill="1" applyBorder="1" applyAlignment="1">
      <alignment shrinkToFit="1"/>
    </xf>
    <xf numFmtId="187" fontId="5" fillId="2" borderId="7" xfId="1" applyNumberFormat="1" applyFont="1" applyFill="1" applyBorder="1" applyAlignment="1">
      <alignment horizontal="right"/>
    </xf>
    <xf numFmtId="187" fontId="5" fillId="2" borderId="9" xfId="1" applyNumberFormat="1" applyFont="1" applyFill="1" applyBorder="1" applyAlignment="1">
      <alignment horizontal="center"/>
    </xf>
    <xf numFmtId="187" fontId="5" fillId="2" borderId="10" xfId="1" applyNumberFormat="1" applyFont="1" applyFill="1" applyBorder="1"/>
    <xf numFmtId="187" fontId="5" fillId="2" borderId="10" xfId="1" applyNumberFormat="1" applyFont="1" applyFill="1" applyBorder="1" applyAlignment="1">
      <alignment shrinkToFit="1"/>
    </xf>
    <xf numFmtId="43" fontId="5" fillId="2" borderId="4" xfId="1" applyFont="1" applyFill="1" applyBorder="1"/>
    <xf numFmtId="187" fontId="5" fillId="2" borderId="4" xfId="1" applyNumberFormat="1" applyFont="1" applyFill="1" applyBorder="1" applyAlignment="1">
      <alignment horizontal="right" vertical="center"/>
    </xf>
    <xf numFmtId="187" fontId="5" fillId="2" borderId="5" xfId="1" applyNumberFormat="1" applyFont="1" applyFill="1" applyBorder="1" applyAlignment="1">
      <alignment horizontal="center" vertical="center"/>
    </xf>
    <xf numFmtId="187" fontId="5" fillId="2" borderId="6" xfId="1" applyNumberFormat="1" applyFont="1" applyFill="1" applyBorder="1" applyAlignment="1">
      <alignment horizontal="center"/>
    </xf>
    <xf numFmtId="187" fontId="5" fillId="2" borderId="7" xfId="1" applyNumberFormat="1" applyFont="1" applyFill="1" applyBorder="1" applyAlignment="1">
      <alignment horizontal="right" vertical="center"/>
    </xf>
    <xf numFmtId="43" fontId="5" fillId="2" borderId="7" xfId="1" applyFont="1" applyFill="1" applyBorder="1" applyAlignment="1">
      <alignment shrinkToFit="1"/>
    </xf>
    <xf numFmtId="187" fontId="5" fillId="2" borderId="7" xfId="1" applyNumberFormat="1" applyFont="1" applyFill="1" applyBorder="1" applyAlignment="1">
      <alignment shrinkToFit="1"/>
    </xf>
    <xf numFmtId="187" fontId="5" fillId="2" borderId="9" xfId="1" applyNumberFormat="1" applyFont="1" applyFill="1" applyBorder="1" applyAlignment="1">
      <alignment horizontal="left"/>
    </xf>
    <xf numFmtId="187" fontId="5" fillId="2" borderId="7" xfId="0" applyNumberFormat="1" applyFont="1" applyFill="1" applyBorder="1" applyAlignment="1">
      <alignment horizontal="right"/>
    </xf>
    <xf numFmtId="187" fontId="5" fillId="2" borderId="9" xfId="0" applyNumberFormat="1" applyFont="1" applyFill="1" applyBorder="1" applyAlignment="1">
      <alignment horizontal="center"/>
    </xf>
    <xf numFmtId="187" fontId="5" fillId="2" borderId="10" xfId="0" applyNumberFormat="1" applyFont="1" applyFill="1" applyBorder="1" applyAlignment="1">
      <alignment horizontal="right"/>
    </xf>
    <xf numFmtId="187" fontId="4" fillId="3" borderId="17" xfId="1" applyNumberFormat="1" applyFont="1" applyFill="1" applyBorder="1" applyAlignment="1">
      <alignment horizontal="center"/>
    </xf>
    <xf numFmtId="187" fontId="4" fillId="3" borderId="13" xfId="1" applyNumberFormat="1" applyFont="1" applyFill="1" applyBorder="1" applyAlignment="1">
      <alignment horizontal="center"/>
    </xf>
    <xf numFmtId="187" fontId="4" fillId="3" borderId="1" xfId="1" applyNumberFormat="1" applyFont="1" applyFill="1" applyBorder="1" applyAlignment="1">
      <alignment horizontal="center" shrinkToFit="1"/>
    </xf>
    <xf numFmtId="187" fontId="8" fillId="0" borderId="0" xfId="0" applyNumberFormat="1" applyFont="1"/>
    <xf numFmtId="187" fontId="8" fillId="0" borderId="14" xfId="0" applyNumberFormat="1" applyFont="1" applyBorder="1"/>
    <xf numFmtId="187" fontId="4" fillId="3" borderId="1" xfId="1" applyNumberFormat="1" applyFont="1" applyFill="1" applyBorder="1" applyAlignment="1">
      <alignment horizontal="center"/>
    </xf>
    <xf numFmtId="187" fontId="5" fillId="2" borderId="8" xfId="1" applyNumberFormat="1" applyFont="1" applyFill="1" applyBorder="1" applyAlignment="1">
      <alignment horizontal="center" vertical="center"/>
    </xf>
    <xf numFmtId="187" fontId="5" fillId="2" borderId="8" xfId="1" applyNumberFormat="1" applyFont="1" applyFill="1" applyBorder="1" applyAlignment="1">
      <alignment horizontal="left" vertical="center"/>
    </xf>
    <xf numFmtId="43" fontId="9" fillId="2" borderId="16" xfId="1" applyFont="1" applyFill="1" applyBorder="1"/>
    <xf numFmtId="43" fontId="9" fillId="2" borderId="7" xfId="1" applyFont="1" applyFill="1" applyBorder="1"/>
    <xf numFmtId="0" fontId="5" fillId="2" borderId="10" xfId="0" applyFont="1" applyFill="1" applyBorder="1" applyAlignment="1">
      <alignment shrinkToFit="1"/>
    </xf>
    <xf numFmtId="187" fontId="5" fillId="2" borderId="11" xfId="1" applyNumberFormat="1" applyFont="1" applyFill="1" applyBorder="1" applyAlignment="1">
      <alignment horizontal="right" vertical="center"/>
    </xf>
    <xf numFmtId="187" fontId="5" fillId="2" borderId="12" xfId="1" applyNumberFormat="1" applyFont="1" applyFill="1" applyBorder="1" applyAlignment="1">
      <alignment horizontal="left" vertical="center"/>
    </xf>
    <xf numFmtId="187" fontId="5" fillId="2" borderId="8" xfId="1" applyNumberFormat="1" applyFont="1" applyFill="1" applyBorder="1" applyAlignment="1">
      <alignment horizontal="center" vertical="center"/>
    </xf>
    <xf numFmtId="187" fontId="5" fillId="2" borderId="9" xfId="1" applyNumberFormat="1" applyFont="1" applyFill="1" applyBorder="1" applyAlignment="1">
      <alignment horizontal="center" vertical="center"/>
    </xf>
    <xf numFmtId="187" fontId="4" fillId="3" borderId="2" xfId="1" applyNumberFormat="1" applyFont="1" applyFill="1" applyBorder="1" applyAlignment="1">
      <alignment horizontal="center"/>
    </xf>
    <xf numFmtId="187" fontId="4" fillId="3" borderId="20" xfId="1" applyNumberFormat="1" applyFont="1" applyFill="1" applyBorder="1" applyAlignment="1">
      <alignment horizontal="center"/>
    </xf>
    <xf numFmtId="187" fontId="4" fillId="3" borderId="3" xfId="1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  <xf numFmtId="43" fontId="4" fillId="3" borderId="17" xfId="1" applyFont="1" applyFill="1" applyBorder="1" applyAlignment="1">
      <alignment horizontal="center" vertical="center"/>
    </xf>
    <xf numFmtId="43" fontId="4" fillId="3" borderId="13" xfId="1" applyFont="1" applyFill="1" applyBorder="1" applyAlignment="1">
      <alignment horizontal="center" vertical="center"/>
    </xf>
    <xf numFmtId="187" fontId="4" fillId="3" borderId="18" xfId="1" applyNumberFormat="1" applyFont="1" applyFill="1" applyBorder="1" applyAlignment="1">
      <alignment horizontal="center" vertical="center"/>
    </xf>
    <xf numFmtId="187" fontId="4" fillId="3" borderId="19" xfId="1" applyNumberFormat="1" applyFont="1" applyFill="1" applyBorder="1" applyAlignment="1">
      <alignment horizontal="center" vertical="center"/>
    </xf>
    <xf numFmtId="187" fontId="4" fillId="3" borderId="14" xfId="1" applyNumberFormat="1" applyFont="1" applyFill="1" applyBorder="1" applyAlignment="1">
      <alignment horizontal="center" vertical="center"/>
    </xf>
    <xf numFmtId="187" fontId="4" fillId="3" borderId="15" xfId="1" applyNumberFormat="1" applyFont="1" applyFill="1" applyBorder="1" applyAlignment="1">
      <alignment horizontal="center" vertical="center"/>
    </xf>
    <xf numFmtId="43" fontId="4" fillId="4" borderId="1" xfId="1" applyFont="1" applyFill="1" applyBorder="1" applyAlignment="1">
      <alignment horizontal="left"/>
    </xf>
    <xf numFmtId="187" fontId="4" fillId="4" borderId="1" xfId="1" applyNumberFormat="1" applyFont="1" applyFill="1" applyBorder="1" applyAlignment="1">
      <alignment horizontal="right" vertical="center"/>
    </xf>
    <xf numFmtId="187" fontId="4" fillId="4" borderId="2" xfId="1" applyNumberFormat="1" applyFont="1" applyFill="1" applyBorder="1" applyAlignment="1">
      <alignment horizontal="center" vertical="center"/>
    </xf>
    <xf numFmtId="187" fontId="4" fillId="4" borderId="3" xfId="1" applyNumberFormat="1" applyFont="1" applyFill="1" applyBorder="1"/>
    <xf numFmtId="187" fontId="4" fillId="4" borderId="1" xfId="1" applyNumberFormat="1" applyFont="1" applyFill="1" applyBorder="1"/>
    <xf numFmtId="187" fontId="8" fillId="4" borderId="0" xfId="0" applyNumberFormat="1" applyFont="1" applyFill="1"/>
    <xf numFmtId="0" fontId="1" fillId="4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8"/>
  <sheetViews>
    <sheetView tabSelected="1" view="pageBreakPreview" zoomScale="80" zoomScaleNormal="90" zoomScaleSheetLayoutView="80" workbookViewId="0">
      <selection sqref="A1:P1"/>
    </sheetView>
  </sheetViews>
  <sheetFormatPr defaultRowHeight="20.25" x14ac:dyDescent="0.3"/>
  <cols>
    <col min="1" max="1" width="53.25" style="1" bestFit="1" customWidth="1"/>
    <col min="2" max="2" width="10.5" style="1" bestFit="1" customWidth="1"/>
    <col min="3" max="3" width="8.625" style="1" bestFit="1" customWidth="1"/>
    <col min="4" max="4" width="6.375" style="1" bestFit="1" customWidth="1"/>
    <col min="5" max="5" width="8.625" style="1" bestFit="1" customWidth="1"/>
    <col min="6" max="6" width="7.625" style="1" customWidth="1"/>
    <col min="7" max="7" width="12.875" style="1" customWidth="1"/>
    <col min="8" max="8" width="8.625" style="1" bestFit="1" customWidth="1"/>
    <col min="9" max="9" width="11.875" style="1" customWidth="1"/>
    <col min="10" max="10" width="13.375" style="1" customWidth="1"/>
    <col min="11" max="11" width="13.625" style="1" customWidth="1"/>
    <col min="12" max="16" width="9" style="1"/>
    <col min="17" max="17" width="17.125" style="1" customWidth="1"/>
    <col min="18" max="16384" width="9" style="1"/>
  </cols>
  <sheetData>
    <row r="1" spans="1:17" ht="23.25" x14ac:dyDescent="0.3">
      <c r="A1" s="41" t="s">
        <v>29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7" ht="23.25" customHeight="1" x14ac:dyDescent="0.35">
      <c r="A2" s="42" t="s">
        <v>28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4" spans="1:17" ht="21" x14ac:dyDescent="0.35">
      <c r="A4" s="43" t="s">
        <v>20</v>
      </c>
      <c r="B4" s="23" t="s">
        <v>21</v>
      </c>
      <c r="C4" s="45" t="s">
        <v>22</v>
      </c>
      <c r="D4" s="46"/>
      <c r="E4" s="38" t="s">
        <v>23</v>
      </c>
      <c r="F4" s="39"/>
      <c r="G4" s="40"/>
      <c r="H4" s="38" t="s">
        <v>24</v>
      </c>
      <c r="I4" s="39"/>
      <c r="J4" s="40"/>
      <c r="K4" s="38" t="s">
        <v>25</v>
      </c>
      <c r="L4" s="39"/>
      <c r="M4" s="40"/>
      <c r="N4" s="38" t="s">
        <v>26</v>
      </c>
      <c r="O4" s="39"/>
      <c r="P4" s="40"/>
    </row>
    <row r="5" spans="1:17" ht="21" x14ac:dyDescent="0.35">
      <c r="A5" s="44"/>
      <c r="B5" s="24" t="s">
        <v>30</v>
      </c>
      <c r="C5" s="47" t="s">
        <v>27</v>
      </c>
      <c r="D5" s="48"/>
      <c r="E5" s="28" t="s">
        <v>31</v>
      </c>
      <c r="F5" s="28" t="s">
        <v>32</v>
      </c>
      <c r="G5" s="25" t="s">
        <v>33</v>
      </c>
      <c r="H5" s="25" t="s">
        <v>34</v>
      </c>
      <c r="I5" s="28" t="s">
        <v>35</v>
      </c>
      <c r="J5" s="28" t="s">
        <v>36</v>
      </c>
      <c r="K5" s="28" t="s">
        <v>37</v>
      </c>
      <c r="L5" s="28" t="s">
        <v>38</v>
      </c>
      <c r="M5" s="28" t="s">
        <v>39</v>
      </c>
      <c r="N5" s="28" t="s">
        <v>40</v>
      </c>
      <c r="O5" s="28" t="s">
        <v>41</v>
      </c>
      <c r="P5" s="28" t="s">
        <v>42</v>
      </c>
    </row>
    <row r="6" spans="1:17" s="55" customFormat="1" ht="21" x14ac:dyDescent="0.35">
      <c r="A6" s="49" t="s">
        <v>50</v>
      </c>
      <c r="B6" s="50">
        <f>B7+B18</f>
        <v>765400</v>
      </c>
      <c r="C6" s="51"/>
      <c r="D6" s="52"/>
      <c r="E6" s="53">
        <f>E7+E18</f>
        <v>105300</v>
      </c>
      <c r="F6" s="53">
        <f t="shared" ref="F6:P6" si="0">F7+F18</f>
        <v>32300</v>
      </c>
      <c r="G6" s="53">
        <f t="shared" si="0"/>
        <v>237100</v>
      </c>
      <c r="H6" s="53">
        <f t="shared" si="0"/>
        <v>32300</v>
      </c>
      <c r="I6" s="53">
        <f t="shared" si="0"/>
        <v>32300</v>
      </c>
      <c r="J6" s="53">
        <f t="shared" si="0"/>
        <v>32300</v>
      </c>
      <c r="K6" s="53">
        <f t="shared" si="0"/>
        <v>132300</v>
      </c>
      <c r="L6" s="53">
        <f t="shared" si="0"/>
        <v>32300</v>
      </c>
      <c r="M6" s="53">
        <f t="shared" si="0"/>
        <v>32300</v>
      </c>
      <c r="N6" s="53">
        <f t="shared" si="0"/>
        <v>32300</v>
      </c>
      <c r="O6" s="53">
        <f t="shared" si="0"/>
        <v>32300</v>
      </c>
      <c r="P6" s="53">
        <f t="shared" si="0"/>
        <v>32300</v>
      </c>
      <c r="Q6" s="54">
        <f t="shared" ref="Q6:Q20" si="1">SUM(E6:P6)</f>
        <v>765400</v>
      </c>
    </row>
    <row r="7" spans="1:17" ht="21" x14ac:dyDescent="0.35">
      <c r="A7" s="12" t="s">
        <v>1</v>
      </c>
      <c r="B7" s="13">
        <f>B8+B12+B13+B14</f>
        <v>430600</v>
      </c>
      <c r="C7" s="14"/>
      <c r="D7" s="15"/>
      <c r="E7" s="3">
        <f>E8+E12+E13+E14</f>
        <v>75300</v>
      </c>
      <c r="F7" s="3">
        <f t="shared" ref="F7:P7" si="2">F8+F12+F13+F14</f>
        <v>32300</v>
      </c>
      <c r="G7" s="3">
        <f t="shared" si="2"/>
        <v>32300</v>
      </c>
      <c r="H7" s="3">
        <f t="shared" si="2"/>
        <v>32300</v>
      </c>
      <c r="I7" s="3">
        <f t="shared" si="2"/>
        <v>32300</v>
      </c>
      <c r="J7" s="3">
        <f t="shared" si="2"/>
        <v>32300</v>
      </c>
      <c r="K7" s="3">
        <f t="shared" si="2"/>
        <v>32300</v>
      </c>
      <c r="L7" s="3">
        <f t="shared" si="2"/>
        <v>32300</v>
      </c>
      <c r="M7" s="3">
        <f t="shared" si="2"/>
        <v>32300</v>
      </c>
      <c r="N7" s="3">
        <f t="shared" si="2"/>
        <v>32300</v>
      </c>
      <c r="O7" s="3">
        <f t="shared" si="2"/>
        <v>32300</v>
      </c>
      <c r="P7" s="3">
        <f t="shared" si="2"/>
        <v>32300</v>
      </c>
      <c r="Q7" s="26">
        <f t="shared" si="1"/>
        <v>430600</v>
      </c>
    </row>
    <row r="8" spans="1:17" ht="21" x14ac:dyDescent="0.35">
      <c r="A8" s="2" t="s">
        <v>2</v>
      </c>
      <c r="B8" s="16">
        <f>B9+B10+B11</f>
        <v>387600</v>
      </c>
      <c r="C8" s="30">
        <v>3</v>
      </c>
      <c r="D8" s="9" t="s">
        <v>0</v>
      </c>
      <c r="E8" s="4">
        <f>E9+E10+E11</f>
        <v>32300</v>
      </c>
      <c r="F8" s="4">
        <f t="shared" ref="F8:P8" si="3">F9+F10+F11</f>
        <v>32300</v>
      </c>
      <c r="G8" s="4">
        <f t="shared" si="3"/>
        <v>32300</v>
      </c>
      <c r="H8" s="4">
        <f t="shared" si="3"/>
        <v>32300</v>
      </c>
      <c r="I8" s="4">
        <f t="shared" si="3"/>
        <v>32300</v>
      </c>
      <c r="J8" s="4">
        <f t="shared" si="3"/>
        <v>32300</v>
      </c>
      <c r="K8" s="4">
        <f t="shared" si="3"/>
        <v>32300</v>
      </c>
      <c r="L8" s="4">
        <f t="shared" si="3"/>
        <v>32300</v>
      </c>
      <c r="M8" s="4">
        <f t="shared" si="3"/>
        <v>32300</v>
      </c>
      <c r="N8" s="4">
        <f t="shared" si="3"/>
        <v>32300</v>
      </c>
      <c r="O8" s="4">
        <f t="shared" si="3"/>
        <v>32300</v>
      </c>
      <c r="P8" s="4">
        <f t="shared" si="3"/>
        <v>32300</v>
      </c>
      <c r="Q8" s="26">
        <f t="shared" si="1"/>
        <v>387600</v>
      </c>
    </row>
    <row r="9" spans="1:17" ht="21" x14ac:dyDescent="0.35">
      <c r="A9" s="17" t="s">
        <v>3</v>
      </c>
      <c r="B9" s="16">
        <f>13000*1*12</f>
        <v>156000</v>
      </c>
      <c r="C9" s="29">
        <v>1</v>
      </c>
      <c r="D9" s="9" t="s">
        <v>0</v>
      </c>
      <c r="E9" s="4">
        <v>13000</v>
      </c>
      <c r="F9" s="4">
        <v>13000</v>
      </c>
      <c r="G9" s="4">
        <v>13000</v>
      </c>
      <c r="H9" s="4">
        <v>13000</v>
      </c>
      <c r="I9" s="4">
        <v>13000</v>
      </c>
      <c r="J9" s="4">
        <v>13000</v>
      </c>
      <c r="K9" s="4">
        <v>13000</v>
      </c>
      <c r="L9" s="4">
        <v>13000</v>
      </c>
      <c r="M9" s="4">
        <v>13000</v>
      </c>
      <c r="N9" s="4">
        <v>13000</v>
      </c>
      <c r="O9" s="4">
        <v>13000</v>
      </c>
      <c r="P9" s="4">
        <v>13000</v>
      </c>
      <c r="Q9" s="26">
        <f t="shared" si="1"/>
        <v>156000</v>
      </c>
    </row>
    <row r="10" spans="1:17" ht="21" x14ac:dyDescent="0.35">
      <c r="A10" s="17" t="s">
        <v>43</v>
      </c>
      <c r="B10" s="16">
        <f>10000*1*12</f>
        <v>120000</v>
      </c>
      <c r="C10" s="29">
        <v>1</v>
      </c>
      <c r="D10" s="9" t="s">
        <v>0</v>
      </c>
      <c r="E10" s="4">
        <v>10000</v>
      </c>
      <c r="F10" s="4">
        <v>10000</v>
      </c>
      <c r="G10" s="4">
        <v>10000</v>
      </c>
      <c r="H10" s="4">
        <v>10000</v>
      </c>
      <c r="I10" s="4">
        <v>10000</v>
      </c>
      <c r="J10" s="4">
        <v>10000</v>
      </c>
      <c r="K10" s="4">
        <v>10000</v>
      </c>
      <c r="L10" s="4">
        <v>10000</v>
      </c>
      <c r="M10" s="4">
        <v>10000</v>
      </c>
      <c r="N10" s="4">
        <v>10000</v>
      </c>
      <c r="O10" s="4">
        <v>10000</v>
      </c>
      <c r="P10" s="4">
        <v>10000</v>
      </c>
      <c r="Q10" s="26">
        <f t="shared" si="1"/>
        <v>120000</v>
      </c>
    </row>
    <row r="11" spans="1:17" ht="21" x14ac:dyDescent="0.35">
      <c r="A11" s="2" t="s">
        <v>4</v>
      </c>
      <c r="B11" s="16">
        <f>E11+F11+G11+H11+I11+J11+K11+L11+M11+N11+O11+P11</f>
        <v>111600</v>
      </c>
      <c r="C11" s="29">
        <v>1</v>
      </c>
      <c r="D11" s="9" t="s">
        <v>0</v>
      </c>
      <c r="E11" s="4">
        <f>9300*1</f>
        <v>9300</v>
      </c>
      <c r="F11" s="4">
        <f t="shared" ref="F11:P11" si="4">9300*1</f>
        <v>9300</v>
      </c>
      <c r="G11" s="4">
        <f t="shared" si="4"/>
        <v>9300</v>
      </c>
      <c r="H11" s="4">
        <f t="shared" si="4"/>
        <v>9300</v>
      </c>
      <c r="I11" s="4">
        <f t="shared" si="4"/>
        <v>9300</v>
      </c>
      <c r="J11" s="4">
        <f t="shared" si="4"/>
        <v>9300</v>
      </c>
      <c r="K11" s="4">
        <f t="shared" si="4"/>
        <v>9300</v>
      </c>
      <c r="L11" s="4">
        <f t="shared" si="4"/>
        <v>9300</v>
      </c>
      <c r="M11" s="4">
        <f t="shared" si="4"/>
        <v>9300</v>
      </c>
      <c r="N11" s="4">
        <f t="shared" si="4"/>
        <v>9300</v>
      </c>
      <c r="O11" s="4">
        <f t="shared" si="4"/>
        <v>9300</v>
      </c>
      <c r="P11" s="4">
        <f t="shared" si="4"/>
        <v>9300</v>
      </c>
      <c r="Q11" s="26">
        <f t="shared" si="1"/>
        <v>111600</v>
      </c>
    </row>
    <row r="12" spans="1:17" ht="21" x14ac:dyDescent="0.35">
      <c r="A12" s="2" t="s">
        <v>5</v>
      </c>
      <c r="B12" s="16">
        <v>10000</v>
      </c>
      <c r="C12" s="29"/>
      <c r="D12" s="9"/>
      <c r="E12" s="16">
        <v>10000</v>
      </c>
      <c r="F12" s="4">
        <v>0</v>
      </c>
      <c r="G12" s="18">
        <v>0</v>
      </c>
      <c r="H12" s="18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26">
        <f t="shared" si="1"/>
        <v>10000</v>
      </c>
    </row>
    <row r="13" spans="1:17" ht="21" x14ac:dyDescent="0.35">
      <c r="A13" s="2" t="s">
        <v>6</v>
      </c>
      <c r="B13" s="16">
        <v>30000</v>
      </c>
      <c r="C13" s="29"/>
      <c r="D13" s="9"/>
      <c r="E13" s="16">
        <v>30000</v>
      </c>
      <c r="F13" s="4">
        <v>0</v>
      </c>
      <c r="G13" s="18">
        <v>0</v>
      </c>
      <c r="H13" s="18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26">
        <f t="shared" si="1"/>
        <v>30000</v>
      </c>
    </row>
    <row r="14" spans="1:17" ht="21" x14ac:dyDescent="0.35">
      <c r="A14" s="2" t="s">
        <v>7</v>
      </c>
      <c r="B14" s="16">
        <v>3000</v>
      </c>
      <c r="C14" s="29"/>
      <c r="D14" s="9"/>
      <c r="E14" s="16">
        <v>3000</v>
      </c>
      <c r="F14" s="4">
        <v>0</v>
      </c>
      <c r="G14" s="18">
        <v>0</v>
      </c>
      <c r="H14" s="18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26">
        <f t="shared" si="1"/>
        <v>3000</v>
      </c>
    </row>
    <row r="15" spans="1:17" ht="21" x14ac:dyDescent="0.35">
      <c r="A15" s="2" t="s">
        <v>8</v>
      </c>
      <c r="B15" s="16"/>
      <c r="C15" s="29"/>
      <c r="D15" s="9"/>
      <c r="E15" s="4"/>
      <c r="F15" s="4"/>
      <c r="G15" s="18"/>
      <c r="H15" s="18"/>
      <c r="I15" s="4"/>
      <c r="J15" s="4"/>
      <c r="K15" s="4"/>
      <c r="L15" s="4"/>
      <c r="M15" s="4"/>
      <c r="N15" s="4"/>
      <c r="O15" s="4"/>
      <c r="P15" s="4"/>
      <c r="Q15" s="26">
        <f t="shared" si="1"/>
        <v>0</v>
      </c>
    </row>
    <row r="16" spans="1:17" ht="21" x14ac:dyDescent="0.35">
      <c r="A16" s="5" t="s">
        <v>9</v>
      </c>
      <c r="B16" s="16"/>
      <c r="C16" s="29"/>
      <c r="D16" s="9"/>
      <c r="E16" s="4"/>
      <c r="F16" s="4"/>
      <c r="G16" s="18"/>
      <c r="H16" s="18"/>
      <c r="I16" s="4"/>
      <c r="J16" s="4"/>
      <c r="K16" s="4"/>
      <c r="L16" s="4"/>
      <c r="M16" s="4"/>
      <c r="N16" s="4"/>
      <c r="O16" s="4"/>
      <c r="P16" s="4"/>
      <c r="Q16" s="26">
        <f t="shared" si="1"/>
        <v>0</v>
      </c>
    </row>
    <row r="17" spans="1:17" ht="21" x14ac:dyDescent="0.35">
      <c r="A17" s="2" t="s">
        <v>10</v>
      </c>
      <c r="B17" s="16"/>
      <c r="C17" s="29"/>
      <c r="D17" s="9"/>
      <c r="E17" s="4"/>
      <c r="F17" s="4"/>
      <c r="G17" s="18"/>
      <c r="H17" s="18"/>
      <c r="I17" s="4"/>
      <c r="J17" s="4"/>
      <c r="K17" s="4"/>
      <c r="L17" s="4"/>
      <c r="M17" s="4"/>
      <c r="N17" s="4"/>
      <c r="O17" s="4"/>
      <c r="P17" s="4"/>
      <c r="Q17" s="26">
        <f t="shared" si="1"/>
        <v>0</v>
      </c>
    </row>
    <row r="18" spans="1:17" ht="21" x14ac:dyDescent="0.35">
      <c r="A18" s="2" t="s">
        <v>11</v>
      </c>
      <c r="B18" s="4">
        <f>B19+B21+B27</f>
        <v>334800</v>
      </c>
      <c r="C18" s="29"/>
      <c r="D18" s="19"/>
      <c r="E18" s="4">
        <f>E19+E21+E27</f>
        <v>30000</v>
      </c>
      <c r="F18" s="4">
        <f t="shared" ref="F18:P18" si="5">F19+F21+F27</f>
        <v>0</v>
      </c>
      <c r="G18" s="4">
        <f t="shared" si="5"/>
        <v>204800</v>
      </c>
      <c r="H18" s="4">
        <f t="shared" si="5"/>
        <v>0</v>
      </c>
      <c r="I18" s="4">
        <f t="shared" si="5"/>
        <v>0</v>
      </c>
      <c r="J18" s="4">
        <f t="shared" si="5"/>
        <v>0</v>
      </c>
      <c r="K18" s="4">
        <f t="shared" si="5"/>
        <v>100000</v>
      </c>
      <c r="L18" s="4">
        <f t="shared" si="5"/>
        <v>0</v>
      </c>
      <c r="M18" s="4">
        <f t="shared" si="5"/>
        <v>0</v>
      </c>
      <c r="N18" s="4">
        <f t="shared" si="5"/>
        <v>0</v>
      </c>
      <c r="O18" s="4">
        <f t="shared" si="5"/>
        <v>0</v>
      </c>
      <c r="P18" s="4">
        <f t="shared" si="5"/>
        <v>0</v>
      </c>
      <c r="Q18" s="26">
        <f t="shared" si="1"/>
        <v>334800</v>
      </c>
    </row>
    <row r="19" spans="1:17" ht="21" x14ac:dyDescent="0.35">
      <c r="A19" s="2" t="s">
        <v>12</v>
      </c>
      <c r="B19" s="8">
        <f>B20</f>
        <v>30000</v>
      </c>
      <c r="C19" s="29"/>
      <c r="D19" s="9"/>
      <c r="E19" s="4">
        <f>E20</f>
        <v>30000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26">
        <f t="shared" si="1"/>
        <v>30000</v>
      </c>
    </row>
    <row r="20" spans="1:17" ht="21" x14ac:dyDescent="0.35">
      <c r="A20" s="2" t="s">
        <v>13</v>
      </c>
      <c r="B20" s="8">
        <v>30000</v>
      </c>
      <c r="C20" s="29"/>
      <c r="D20" s="9"/>
      <c r="E20" s="4">
        <v>30000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27">
        <f t="shared" si="1"/>
        <v>30000</v>
      </c>
    </row>
    <row r="21" spans="1:17" ht="21" x14ac:dyDescent="0.35">
      <c r="A21" s="2" t="s">
        <v>14</v>
      </c>
      <c r="B21" s="4">
        <f>SUM(B22+B23+B24+B25+B26)</f>
        <v>204800</v>
      </c>
      <c r="C21" s="36" t="s">
        <v>15</v>
      </c>
      <c r="D21" s="37"/>
      <c r="E21" s="4">
        <f>E22+E23+E24+E25+E26</f>
        <v>0</v>
      </c>
      <c r="F21" s="4">
        <f t="shared" ref="F21:P21" si="6">F22+F23+F24+F25+F26</f>
        <v>0</v>
      </c>
      <c r="G21" s="4">
        <f t="shared" si="6"/>
        <v>204800</v>
      </c>
      <c r="H21" s="4">
        <f t="shared" si="6"/>
        <v>0</v>
      </c>
      <c r="I21" s="4">
        <f t="shared" si="6"/>
        <v>0</v>
      </c>
      <c r="J21" s="4">
        <f t="shared" si="6"/>
        <v>0</v>
      </c>
      <c r="K21" s="4">
        <f t="shared" si="6"/>
        <v>0</v>
      </c>
      <c r="L21" s="4">
        <f t="shared" si="6"/>
        <v>0</v>
      </c>
      <c r="M21" s="4">
        <f t="shared" si="6"/>
        <v>0</v>
      </c>
      <c r="N21" s="4">
        <f t="shared" si="6"/>
        <v>0</v>
      </c>
      <c r="O21" s="4">
        <f t="shared" si="6"/>
        <v>0</v>
      </c>
      <c r="P21" s="4">
        <f t="shared" si="6"/>
        <v>0</v>
      </c>
    </row>
    <row r="22" spans="1:17" ht="21" x14ac:dyDescent="0.35">
      <c r="A22" s="2" t="s">
        <v>44</v>
      </c>
      <c r="B22" s="4">
        <v>50800</v>
      </c>
      <c r="C22" s="36" t="s">
        <v>16</v>
      </c>
      <c r="D22" s="37"/>
      <c r="E22" s="4">
        <v>0</v>
      </c>
      <c r="F22" s="4">
        <v>0</v>
      </c>
      <c r="G22" s="4">
        <v>50800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</row>
    <row r="23" spans="1:17" ht="21" x14ac:dyDescent="0.35">
      <c r="A23" s="2" t="s">
        <v>45</v>
      </c>
      <c r="B23" s="4">
        <v>38400</v>
      </c>
      <c r="C23" s="36" t="s">
        <v>16</v>
      </c>
      <c r="D23" s="37"/>
      <c r="E23" s="4">
        <v>0</v>
      </c>
      <c r="F23" s="4">
        <v>0</v>
      </c>
      <c r="G23" s="18">
        <v>38400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</row>
    <row r="24" spans="1:17" ht="21" x14ac:dyDescent="0.35">
      <c r="A24" s="5" t="s">
        <v>46</v>
      </c>
      <c r="B24" s="6">
        <v>31600</v>
      </c>
      <c r="C24" s="36" t="s">
        <v>17</v>
      </c>
      <c r="D24" s="37"/>
      <c r="E24" s="6">
        <v>0</v>
      </c>
      <c r="F24" s="6">
        <v>0</v>
      </c>
      <c r="G24" s="7">
        <v>31600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</row>
    <row r="25" spans="1:17" ht="21" x14ac:dyDescent="0.35">
      <c r="A25" s="31" t="s">
        <v>47</v>
      </c>
      <c r="B25" s="6">
        <v>38400</v>
      </c>
      <c r="C25" s="36" t="s">
        <v>16</v>
      </c>
      <c r="D25" s="37"/>
      <c r="E25" s="6">
        <v>0</v>
      </c>
      <c r="F25" s="6">
        <v>0</v>
      </c>
      <c r="G25" s="7">
        <v>38400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</row>
    <row r="26" spans="1:17" ht="21" x14ac:dyDescent="0.35">
      <c r="A26" s="32" t="s">
        <v>48</v>
      </c>
      <c r="B26" s="6">
        <v>45600</v>
      </c>
      <c r="C26" s="36" t="s">
        <v>17</v>
      </c>
      <c r="D26" s="37"/>
      <c r="E26" s="6">
        <v>0</v>
      </c>
      <c r="F26" s="6">
        <v>0</v>
      </c>
      <c r="G26" s="7">
        <v>45600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1:17" ht="21" x14ac:dyDescent="0.35">
      <c r="A27" s="2" t="s">
        <v>18</v>
      </c>
      <c r="B27" s="20">
        <f>B28</f>
        <v>100000</v>
      </c>
      <c r="C27" s="29"/>
      <c r="D27" s="21"/>
      <c r="E27" s="4">
        <f>E28</f>
        <v>0</v>
      </c>
      <c r="F27" s="4">
        <f>F28</f>
        <v>0</v>
      </c>
      <c r="G27" s="4">
        <f t="shared" ref="G27:P27" si="7">G28</f>
        <v>0</v>
      </c>
      <c r="H27" s="4">
        <f t="shared" si="7"/>
        <v>0</v>
      </c>
      <c r="I27" s="4">
        <v>0</v>
      </c>
      <c r="J27" s="4">
        <f t="shared" si="7"/>
        <v>0</v>
      </c>
      <c r="K27" s="4">
        <f t="shared" si="7"/>
        <v>100000</v>
      </c>
      <c r="L27" s="4">
        <f t="shared" si="7"/>
        <v>0</v>
      </c>
      <c r="M27" s="4">
        <f t="shared" si="7"/>
        <v>0</v>
      </c>
      <c r="N27" s="4">
        <f t="shared" si="7"/>
        <v>0</v>
      </c>
      <c r="O27" s="4">
        <f t="shared" si="7"/>
        <v>0</v>
      </c>
      <c r="P27" s="4">
        <f t="shared" si="7"/>
        <v>0</v>
      </c>
    </row>
    <row r="28" spans="1:17" ht="21" x14ac:dyDescent="0.35">
      <c r="A28" s="33" t="s">
        <v>49</v>
      </c>
      <c r="B28" s="22">
        <f>SUM(E28:P28)</f>
        <v>100000</v>
      </c>
      <c r="C28" s="34">
        <v>10</v>
      </c>
      <c r="D28" s="35" t="s">
        <v>19</v>
      </c>
      <c r="E28" s="10">
        <v>0</v>
      </c>
      <c r="F28" s="10">
        <v>0</v>
      </c>
      <c r="G28" s="11">
        <v>0</v>
      </c>
      <c r="H28" s="11">
        <v>0</v>
      </c>
      <c r="I28" s="10">
        <v>0</v>
      </c>
      <c r="J28" s="10">
        <v>0</v>
      </c>
      <c r="K28" s="10">
        <f>10000*10</f>
        <v>100000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</row>
  </sheetData>
  <mergeCells count="15">
    <mergeCell ref="E4:G4"/>
    <mergeCell ref="H4:J4"/>
    <mergeCell ref="K4:M4"/>
    <mergeCell ref="A1:P1"/>
    <mergeCell ref="A2:P2"/>
    <mergeCell ref="N4:P4"/>
    <mergeCell ref="A4:A5"/>
    <mergeCell ref="C4:D4"/>
    <mergeCell ref="C5:D5"/>
    <mergeCell ref="C24:D24"/>
    <mergeCell ref="C25:D25"/>
    <mergeCell ref="C26:D26"/>
    <mergeCell ref="C21:D21"/>
    <mergeCell ref="C22:D22"/>
    <mergeCell ref="C23:D23"/>
  </mergeCells>
  <pageMargins left="0.14000000000000001" right="0" top="0.59055118110236227" bottom="0" header="0.31496062992125984" footer="0.31496062992125984"/>
  <pageSetup paperSize="9" scale="67" orientation="landscape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2019-10-08T09:57:22Z</cp:lastPrinted>
  <dcterms:created xsi:type="dcterms:W3CDTF">2018-08-15T03:06:13Z</dcterms:created>
  <dcterms:modified xsi:type="dcterms:W3CDTF">2019-10-08T09:57:25Z</dcterms:modified>
</cp:coreProperties>
</file>