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760" tabRatio="857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รายงานงบทดลอง!$6:$6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24519"/>
</workbook>
</file>

<file path=xl/calcChain.xml><?xml version="1.0" encoding="utf-8"?>
<calcChain xmlns="http://schemas.openxmlformats.org/spreadsheetml/2006/main">
  <c r="G11" i="16"/>
  <c r="G8"/>
  <c r="G9" s="1"/>
  <c r="H43" i="14"/>
  <c r="H42"/>
  <c r="F13" i="13"/>
  <c r="F9"/>
  <c r="F14" s="1"/>
  <c r="F17" i="12"/>
  <c r="D15"/>
  <c r="F11"/>
  <c r="F18" s="1"/>
  <c r="I13" i="11"/>
  <c r="D20" i="10"/>
  <c r="D20" i="9"/>
  <c r="E23" i="8"/>
  <c r="F10" i="7"/>
  <c r="F11"/>
  <c r="F9" i="6"/>
  <c r="F7"/>
  <c r="F10" s="1"/>
  <c r="D17" i="5"/>
  <c r="F19" s="1"/>
  <c r="D10"/>
  <c r="F13" s="1"/>
  <c r="F7"/>
  <c r="F20" s="1"/>
  <c r="G11" i="4"/>
  <c r="G8"/>
  <c r="G12" s="1"/>
  <c r="E119" i="1"/>
  <c r="D119"/>
  <c r="C119"/>
  <c r="B119"/>
</calcChain>
</file>

<file path=xl/sharedStrings.xml><?xml version="1.0" encoding="utf-8"?>
<sst xmlns="http://schemas.openxmlformats.org/spreadsheetml/2006/main" count="990" uniqueCount="486">
  <si>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</si>
  <si>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</si>
  <si>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</si>
  <si>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</si>
  <si>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</si>
  <si>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</si>
  <si>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</si>
  <si>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</si>
  <si>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</si>
  <si>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</si>
  <si>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</si>
  <si>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</si>
  <si>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</si>
  <si>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</si>
  <si>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</si>
  <si>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</si>
  <si>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</si>
  <si>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</si>
  <si>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</si>
  <si>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</si>
  <si>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</si>
  <si>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</si>
  <si>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</si>
  <si>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</si>
  <si>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</si>
  <si>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</si>
  <si>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</si>
  <si>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</si>
  <si>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</si>
  <si>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</si>
  <si>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</si>
  <si>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</si>
  <si>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</si>
  <si>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</si>
  <si>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</si>
  <si>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</si>
  <si>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</si>
  <si>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</si>
  <si>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</si>
  <si>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</si>
  <si>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</si>
  <si>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</si>
  <si>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</si>
  <si>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</si>
  <si>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</si>
  <si>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</si>
  <si>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</si>
  <si>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</si>
  <si>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</si>
  <si>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</si>
  <si>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</si>
  <si>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</si>
  <si>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</si>
  <si>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</si>
  <si>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</si>
  <si>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</si>
  <si>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</si>
  <si>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</si>
  <si>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</si>
  <si>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4202010199     ร/ดค่าธรรมเนียมอื่น</t>
  </si>
  <si>
    <t>4206010102     ร/ดเหลือจ่าย</t>
  </si>
  <si>
    <t>4307010103     TR-รับงบบุคลากร</t>
  </si>
  <si>
    <t>4307010105     TR-รับงบดำเนินงาน</t>
  </si>
  <si>
    <t>4307010108     TR-รับงบกลาง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</si>
  <si>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</si>
  <si>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</si>
  <si>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</si>
  <si>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</si>
  <si>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</si>
  <si>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5101030205     ค่ารักษา-นอก-รพ.รัฐ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</si>
  <si>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</si>
  <si>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</si>
  <si>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</si>
  <si>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</si>
  <si>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5104010104     ค่าวัสดุ</t>
  </si>
  <si>
    <t>5104010107     ค่าซ่อมแซม&amp;บำรุงฯ</t>
  </si>
  <si>
    <t>5104010112     ค/จเหมาบริการ-ภายนอก</t>
  </si>
  <si>
    <t>5104020101     ค่าไฟฟ้า</t>
  </si>
  <si>
    <t>5104020103     ค่าประปา&amp;น้ำบาดาล</t>
  </si>
  <si>
    <t>5104020105     ค่าโทรศัพท์</t>
  </si>
  <si>
    <t>5104020106     ค่าสื่อสาร&amp;โทรคมนาคม</t>
  </si>
  <si>
    <t>5104030208     ค่ารับรอง&amp;พิธีการ</t>
  </si>
  <si>
    <t>5104030218     คชจผลัดส่งร/ดแผ่นดิน</t>
  </si>
  <si>
    <t>5104030219     ค่าประชาสัมพันธ์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</si>
  <si>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</si>
  <si>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</si>
  <si>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</si>
  <si>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</si>
  <si>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</si>
  <si>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</si>
  <si>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</si>
  <si>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</si>
  <si>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</si>
  <si>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</si>
  <si>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</si>
  <si>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</si>
  <si>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</si>
  <si>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2101010103     รับสินค้า / ใบสำคัญ</t>
  </si>
  <si>
    <t>4202030105     ร/ดค่าของเบ็ดเตล็ด</t>
  </si>
  <si>
    <t>4307010104     TR-รับงบลงทุน</t>
  </si>
  <si>
    <t>5101030101     เงินช่วยการศึกษาบุตร</t>
  </si>
  <si>
    <t>5104010110     ค่าเชื้อเพลิง</t>
  </si>
  <si>
    <t>5104030210     ค่าเช่าอสังหา- นอก</t>
  </si>
  <si>
    <t>5104030212     ค่าเช่าเบ็ดเตล็ด-นอก</t>
  </si>
  <si>
    <t>5104030299     ค่าใช้สอยอื่น ๆ</t>
  </si>
  <si>
    <t>5209010112     T/Eเบิกเกินส่งคืน</t>
  </si>
  <si>
    <t>5301010101     ปรับหมวดรายจ่าย</t>
  </si>
  <si>
    <t>1209010102     พักโปรแกรมคอมฯ</t>
  </si>
  <si>
    <t>2102040103     W/H tax-บุคคล(03)</t>
  </si>
  <si>
    <t>4201020199     ร/ดค่าปรับอื่น</t>
  </si>
  <si>
    <t>5101040202     เงินช่วยการศึกษาบุตร</t>
  </si>
  <si>
    <t>5102030199     คชจ.ฝึกอบรม-ภายนอก</t>
  </si>
  <si>
    <t>5104010114     ค่าธรรมเนียมทางกม.</t>
  </si>
  <si>
    <t>5104030206     ครุภัณฑ์ต่ำกว่าเกณฑ์</t>
  </si>
  <si>
    <t>4203010101     ร/ด ดบ.เงินฝาก</t>
  </si>
  <si>
    <t>5101010108     ค่าล่วงเวลา</t>
  </si>
  <si>
    <t>5104020107     ค่าบริการไปรษณีย์</t>
  </si>
  <si>
    <t>5104030207     คชจ.ในการประชุม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</si>
  <si>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</si>
  <si>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</si>
  <si>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</si>
  <si>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</si>
  <si>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</si>
  <si>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</si>
  <si>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</si>
  <si>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</si>
  <si>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</si>
  <si>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</si>
  <si>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</si>
  <si>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</si>
  <si>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</si>
  <si>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</si>
  <si>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</si>
  <si>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</si>
  <si>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</si>
  <si>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</si>
  <si>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</si>
  <si>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</si>
  <si>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</si>
  <si>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</si>
  <si>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</si>
  <si>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</si>
  <si>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</si>
  <si>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</si>
  <si>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</si>
  <si>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</si>
  <si>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</si>
  <si>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</si>
  <si>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</si>
  <si>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</si>
  <si>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</si>
  <si>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</si>
  <si>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</si>
  <si>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</si>
  <si>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</si>
  <si>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</si>
  <si>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</si>
  <si>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</si>
  <si>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</si>
  <si>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</si>
  <si>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</si>
  <si>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</si>
  <si>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</si>
  <si>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</si>
  <si>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</si>
  <si>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</si>
  <si>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</si>
  <si>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</si>
  <si>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ทะเบียนคุมเจ้าหนี้หน่วยงานภายนอกคงเหลือ - จ่ายตรงผู้ขาย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</si>
  <si>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</si>
  <si>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</si>
  <si>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</si>
  <si>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</si>
  <si>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</si>
  <si>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</si>
  <si>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</si>
  <si>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</si>
  <si>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</si>
  <si>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</si>
  <si>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</si>
  <si>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</si>
  <si>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</si>
  <si>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</si>
  <si>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</si>
  <si>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</si>
  <si>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จ้างเหมาบริการรักษาความปลอดภัย ประจำปีงบประมาณ 2560</t>
  </si>
  <si>
    <t>บร.5773/288619</t>
  </si>
  <si>
    <t>2017 - 1300003497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</si>
  <si>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</si>
  <si>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</si>
  <si>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</si>
  <si>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</si>
  <si>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จ้างปรับปรุงขุดลอกสระเก็บน้ำห้วยก้วน บ้านควนมิตร</t>
  </si>
  <si>
    <t>ห้างหุ้นส่วนจำกัด แสงปัญญา การโยธา เลขที่ 5/2560 ลว. 1 พ.ย. 59</t>
  </si>
  <si>
    <t>บร.5773/288613</t>
  </si>
  <si>
    <t>2017 - 1300001771</t>
  </si>
  <si>
    <t>ซื้อครุภัณฑ์ยานพาหนะและขนส่ง ประเภทรถบรรทุก (ดีเซล)</t>
  </si>
  <si>
    <t>บร.5773/288614</t>
  </si>
  <si>
    <t>2017 - 1300001934</t>
  </si>
  <si>
    <t>จ้างปรับปรุงถนนหินคลุกสายเลียบคลองหาดทราย - คลองสิบเมตร</t>
  </si>
  <si>
    <t>ห้างหุ้นส่วนจำกัด ส.ศิลาชัย เลขที่ 7/2560      ลว. 4 พ.ย. 59</t>
  </si>
  <si>
    <t>บร.5773/288615</t>
  </si>
  <si>
    <t>2017 - 1300001791</t>
  </si>
  <si>
    <t>จ้างก่อสร้างอาคารสำนักงานการปฏิรูปที่ดินจังหวัดนครศรีธรรมราช</t>
  </si>
  <si>
    <t>บร.5773/288626</t>
  </si>
  <si>
    <t>2017 - 1300005320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</si>
  <si>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</si>
  <si>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</si>
  <si>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</si>
  <si>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</si>
  <si>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</si>
  <si>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</si>
  <si>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</si>
  <si>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</si>
  <si>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</si>
  <si>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</si>
  <si>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</si>
  <si>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</si>
  <si>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</si>
  <si>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</si>
  <si>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</si>
  <si>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</si>
  <si>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</si>
  <si>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</si>
  <si>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</si>
  <si>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</si>
  <si>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</si>
  <si>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</si>
  <si>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</si>
  <si>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</si>
  <si>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</si>
  <si>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</si>
  <si>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</si>
  <si>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</si>
  <si>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</si>
  <si>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</si>
  <si>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</si>
  <si>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</si>
  <si>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</si>
  <si>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</si>
  <si>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</si>
  <si>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</si>
  <si>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</si>
  <si>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</si>
  <si>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</si>
  <si>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</si>
  <si>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</si>
  <si>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</si>
  <si>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ผลต่างจัดเก็บ - 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</si>
  <si>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</si>
  <si>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</si>
  <si>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</si>
  <si>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</si>
  <si>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</si>
  <si>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</si>
  <si>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</si>
  <si>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</si>
  <si>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</si>
  <si>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</si>
  <si>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</si>
  <si>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1211010101     งานระหว่างก่อสร้าง</t>
  </si>
  <si>
    <t>บริษัท รักษาความปลอดภัย สยามนคร จำกัด/ เลขที่ 9/2560    ลว. 21 พ.ย. 2559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</si>
  <si>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</si>
  <si>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</si>
  <si>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</si>
  <si>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1206020102     พักครุภัณฑ์ยานหาพนะ</t>
  </si>
  <si>
    <t>(นายสมหวัง  น้อยนงเยาว์)</t>
  </si>
  <si>
    <t>(นายสมหวัง  น้อยนงเยาว์</t>
  </si>
  <si>
    <t>464,327.47</t>
  </si>
  <si>
    <t>15,750.00</t>
  </si>
  <si>
    <t>***** รวมเจ้าของเงินฝาก :  0701300067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</si>
  <si>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</si>
  <si>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</si>
  <si>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</si>
  <si>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5,000.00</t>
  </si>
  <si>
    <t>ค่าใช้จ่ายเดินทางไปราชการ</t>
  </si>
  <si>
    <t>เจ้าของเงินฝาก :  0701300067</t>
  </si>
  <si>
    <t>1,000.00</t>
  </si>
  <si>
    <t>39,949.50</t>
  </si>
  <si>
    <t>504,276.97</t>
  </si>
  <si>
    <t>ประจำงวด 12 ประจำปี 2560</t>
  </si>
  <si>
    <t>5203010114     จำหน่ายครุภัณฑ์โฆษณา</t>
  </si>
  <si>
    <t>5203010120     จำหน่ายคอมฯ</t>
  </si>
  <si>
    <t>รวมหน่วยเบิกจ่าย         0701300067</t>
  </si>
  <si>
    <t>วันที่ 29 กันยายน 2560</t>
  </si>
  <si>
    <t>ณ วันที่ 29 กันยายน 2560</t>
  </si>
  <si>
    <t>ณ วันที่  29 กันยายน 2560</t>
  </si>
  <si>
    <t>ยอดยกมา  1  กันยายน 2560</t>
  </si>
  <si>
    <t>เลขที่เช็ค 10395252  ลงวันที่ 29 กันยายน 2560</t>
  </si>
  <si>
    <t>45/2560</t>
  </si>
  <si>
    <t>นางวิภา สุขเอก</t>
  </si>
  <si>
    <t>ค่าใช้จ่ายในการอบรม</t>
  </si>
  <si>
    <t>48/2560</t>
  </si>
  <si>
    <t>นางรัชนี  เอก</t>
  </si>
  <si>
    <t>49/2560</t>
  </si>
  <si>
    <t>นายไพจิตร์  พูลช่วย</t>
  </si>
  <si>
    <t>50/2560</t>
  </si>
  <si>
    <t>นายสมหวัง  น้อยนงเยาว์</t>
  </si>
  <si>
    <t>P600000688</t>
  </si>
  <si>
    <t>นางสาวพันธ์ทิพย์  สวัสดิรักษา</t>
  </si>
  <si>
    <t>P600000700</t>
  </si>
  <si>
    <t>บริษัท รักษาความปลอดภัย สยามนคร จำกัด</t>
  </si>
  <si>
    <t>ยอดยกมา 1 กันยายน 2560</t>
  </si>
  <si>
    <t>ยอดยกมา  1 กันยายน 2560</t>
  </si>
  <si>
    <t>ตั้งแต่ 01/09/2017 - 30/09/2017</t>
  </si>
  <si>
    <t>บัญชีเงินฝาก :  10799  เงินฝากต่างๆ</t>
  </si>
  <si>
    <t>***** รวมบัญชีเงินฝาก : 10799  เงินฝากต่างๆ</t>
  </si>
  <si>
    <t>บัญชีเงินฝาก : 10960  เงินทุนหมุนเวียนเงินกองทุนปฏิรูปที่ดินเพื่อเกษตรกรรม</t>
  </si>
  <si>
    <t>01.09.2017</t>
  </si>
  <si>
    <t>0200007433</t>
  </si>
  <si>
    <t>3600039580</t>
  </si>
  <si>
    <t>3,320.00</t>
  </si>
  <si>
    <t>1600018478</t>
  </si>
  <si>
    <t>4876080500005669</t>
  </si>
  <si>
    <t>18,000.00</t>
  </si>
  <si>
    <t>1600019112</t>
  </si>
  <si>
    <t>8011079300002427</t>
  </si>
  <si>
    <t>19,400.00</t>
  </si>
  <si>
    <t>74,029.50</t>
  </si>
  <si>
    <t>06.09.2017</t>
  </si>
  <si>
    <t>1500001138</t>
  </si>
  <si>
    <t>900.00</t>
  </si>
  <si>
    <t>1600018691</t>
  </si>
  <si>
    <t>8017324400001658</t>
  </si>
  <si>
    <t>23,998.11</t>
  </si>
  <si>
    <t>1600019133</t>
  </si>
  <si>
    <t>8011280200009026</t>
  </si>
  <si>
    <t>10,642.13</t>
  </si>
  <si>
    <t>107,769.74</t>
  </si>
  <si>
    <t>07.09.2017</t>
  </si>
  <si>
    <t>1600019149</t>
  </si>
  <si>
    <t>8012148500005392</t>
  </si>
  <si>
    <t>108,769.74</t>
  </si>
  <si>
    <t>12.09.2017</t>
  </si>
  <si>
    <t>1600017940</t>
  </si>
  <si>
    <t>8016100100001608</t>
  </si>
  <si>
    <t>113,769.74</t>
  </si>
  <si>
    <t>13.09.2017</t>
  </si>
  <si>
    <t>1600018581</t>
  </si>
  <si>
    <t>2826151400011848</t>
  </si>
  <si>
    <t>2,300.00</t>
  </si>
  <si>
    <t>116,069.74</t>
  </si>
  <si>
    <t>15.09.2017</t>
  </si>
  <si>
    <t>0200008001</t>
  </si>
  <si>
    <t>3600041727</t>
  </si>
  <si>
    <t>1600019054</t>
  </si>
  <si>
    <t>3891727400011745</t>
  </si>
  <si>
    <t>38,520.01</t>
  </si>
  <si>
    <t>138,839.75</t>
  </si>
  <si>
    <t>18.09.2017</t>
  </si>
  <si>
    <t>1600017944</t>
  </si>
  <si>
    <t>8012148500001024</t>
  </si>
  <si>
    <t>21,300.00</t>
  </si>
  <si>
    <t>1600019460</t>
  </si>
  <si>
    <t>3891443500003493</t>
  </si>
  <si>
    <t>6,548.83</t>
  </si>
  <si>
    <t>166,688.58</t>
  </si>
  <si>
    <t>19.09.2017</t>
  </si>
  <si>
    <t>0200007374</t>
  </si>
  <si>
    <t>3600041280</t>
  </si>
  <si>
    <t>6,960.00</t>
  </si>
  <si>
    <t>0200008104</t>
  </si>
  <si>
    <t>3600041930</t>
  </si>
  <si>
    <t>240.00</t>
  </si>
  <si>
    <t>1600019463</t>
  </si>
  <si>
    <t>8012148500001221</t>
  </si>
  <si>
    <t>3,000.00</t>
  </si>
  <si>
    <t>162,488.58</t>
  </si>
  <si>
    <t>21.09.2017</t>
  </si>
  <si>
    <t>0200008109</t>
  </si>
  <si>
    <t>3600041973</t>
  </si>
  <si>
    <t>1,660.00</t>
  </si>
  <si>
    <t>1600019686</t>
  </si>
  <si>
    <t>8012148500002001</t>
  </si>
  <si>
    <t>1,200.00</t>
  </si>
  <si>
    <t>162,028.58</t>
  </si>
  <si>
    <t>25.09.2017</t>
  </si>
  <si>
    <t>1600019587</t>
  </si>
  <si>
    <t>8017324400010044</t>
  </si>
  <si>
    <t>3,800.00</t>
  </si>
  <si>
    <t>1600019830</t>
  </si>
  <si>
    <t>8011280200001483</t>
  </si>
  <si>
    <t>166,828.58</t>
  </si>
  <si>
    <t>26.09.2017</t>
  </si>
  <si>
    <t>1600019092</t>
  </si>
  <si>
    <t>8012148500006165</t>
  </si>
  <si>
    <t>38.79</t>
  </si>
  <si>
    <t>1600019598</t>
  </si>
  <si>
    <t>8012148500002006</t>
  </si>
  <si>
    <t>7,500.00</t>
  </si>
  <si>
    <t>1600020402</t>
  </si>
  <si>
    <t>8012046800007182</t>
  </si>
  <si>
    <t>10,500.00</t>
  </si>
  <si>
    <t>184,867.37</t>
  </si>
  <si>
    <t>27.09.2017</t>
  </si>
  <si>
    <t>1600001397</t>
  </si>
  <si>
    <t>8012148500014183</t>
  </si>
  <si>
    <t>8,556.16</t>
  </si>
  <si>
    <t>1600020407</t>
  </si>
  <si>
    <t>8016100100000504</t>
  </si>
  <si>
    <t>9,615.66</t>
  </si>
  <si>
    <t>203,039.19</t>
  </si>
  <si>
    <t>28.09.2017</t>
  </si>
  <si>
    <t>1600016166</t>
  </si>
  <si>
    <t>8016100100009810</t>
  </si>
  <si>
    <t>4,801.10</t>
  </si>
  <si>
    <t>3896071600000979</t>
  </si>
  <si>
    <t>1600020031</t>
  </si>
  <si>
    <t>8016100100009711</t>
  </si>
  <si>
    <t>11,741.58</t>
  </si>
  <si>
    <t>219,581.87</t>
  </si>
  <si>
    <t>29.09.2017</t>
  </si>
  <si>
    <t>1500001212</t>
  </si>
  <si>
    <t>1500003395</t>
  </si>
  <si>
    <t>213,161.27</t>
  </si>
  <si>
    <t>1,619.50</t>
  </si>
  <si>
    <t>***** รวมบัญชีเงินฝาก :  เงินทุนหมุนเวียนเงินกองทุนปฏิรูปที่ดินเพื่อเกษตรกรรม</t>
  </si>
  <si>
    <t>246,792.37</t>
  </si>
  <si>
    <t>ณ วันที่ 1 กันยายน 2560 ถึง 30 กันยายน 2560</t>
  </si>
  <si>
    <t>R600000248</t>
  </si>
  <si>
    <t>1000021282</t>
  </si>
  <si>
    <t>1300018499</t>
  </si>
  <si>
    <t>R600000249</t>
  </si>
  <si>
    <t>1000021045</t>
  </si>
  <si>
    <t>1300018371</t>
  </si>
  <si>
    <t>R600000250</t>
  </si>
  <si>
    <t>1000021507</t>
  </si>
  <si>
    <t>1300018622</t>
  </si>
  <si>
    <t>R600000251</t>
  </si>
  <si>
    <t>1000005525</t>
  </si>
  <si>
    <t>1300018821</t>
  </si>
  <si>
    <t>R600000252</t>
  </si>
  <si>
    <t>1000021523</t>
  </si>
  <si>
    <t>1300018841</t>
  </si>
  <si>
    <t>R600000253</t>
  </si>
  <si>
    <t>1000017669</t>
  </si>
  <si>
    <t>1300016263</t>
  </si>
  <si>
    <t>R600000254</t>
  </si>
  <si>
    <t>1000020696</t>
  </si>
  <si>
    <t>1300018279</t>
  </si>
  <si>
    <t>R600000255</t>
  </si>
  <si>
    <t>1000021386</t>
  </si>
  <si>
    <t>1300017681</t>
  </si>
  <si>
    <t>1000021656</t>
  </si>
  <si>
    <t>1300016266</t>
  </si>
  <si>
    <t>R600000256</t>
  </si>
  <si>
    <t>1000021658</t>
  </si>
  <si>
    <t>1300019207</t>
  </si>
  <si>
    <t>R600000258</t>
  </si>
  <si>
    <t>1000021663</t>
  </si>
  <si>
    <t>1300019210</t>
  </si>
  <si>
    <t>R600000259</t>
  </si>
  <si>
    <t>1000022119</t>
  </si>
  <si>
    <t>1300019095</t>
  </si>
  <si>
    <t>R600000260</t>
  </si>
  <si>
    <t>1000021874</t>
  </si>
  <si>
    <t>1300019341</t>
  </si>
  <si>
    <t>R600000261</t>
  </si>
  <si>
    <t>1000022139</t>
  </si>
  <si>
    <t>1300019616</t>
  </si>
  <si>
    <t>R600000262</t>
  </si>
  <si>
    <t>1000022149</t>
  </si>
  <si>
    <t>1300019623</t>
  </si>
  <si>
    <t>R600000263</t>
  </si>
  <si>
    <t>1000021747</t>
  </si>
  <si>
    <t>1300019713</t>
  </si>
  <si>
    <t>R600000264</t>
  </si>
  <si>
    <t>1000019572</t>
  </si>
  <si>
    <t>1300019627</t>
  </si>
  <si>
    <t>R600000265</t>
  </si>
  <si>
    <t>1000022160</t>
  </si>
  <si>
    <t>1300019632</t>
  </si>
  <si>
    <t>R600000266</t>
  </si>
  <si>
    <t>1000017697</t>
  </si>
  <si>
    <t>1300001570</t>
  </si>
  <si>
    <t>R600000267</t>
  </si>
  <si>
    <t>1000021761</t>
  </si>
  <si>
    <t>1300015294</t>
  </si>
  <si>
    <t>1600016697</t>
  </si>
  <si>
    <t>R600000268</t>
  </si>
  <si>
    <t>1000021893</t>
  </si>
  <si>
    <t>1300019433</t>
  </si>
  <si>
    <t>R600000269</t>
  </si>
  <si>
    <t>1000022603</t>
  </si>
  <si>
    <t>1300019435</t>
  </si>
  <si>
    <t>ณ วันที่  29 กันยายน  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</si>
</sst>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#"/>
    <numFmt numFmtId="188" formatCode="[$-107041E]d\ mmm\ yy;@"/>
  </numFmts>
  <fonts count="17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</cellStyleXfs>
  <cellXfs count="300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2" borderId="15" xfId="0" applyFont="1" applyFill="1" applyBorder="1" applyAlignment="1">
      <alignment horizontal="center" vertical="top" wrapText="1" readingOrder="1"/>
    </xf>
    <xf numFmtId="0" fontId="3" fillId="3" borderId="16" xfId="0" applyFont="1" applyFill="1" applyBorder="1" applyAlignment="1">
      <alignment vertical="top" wrapText="1" readingOrder="1"/>
    </xf>
    <xf numFmtId="0" fontId="3" fillId="3" borderId="16" xfId="0" applyFont="1" applyFill="1" applyBorder="1" applyAlignment="1">
      <alignment horizontal="left" vertical="top" wrapText="1" readingOrder="1"/>
    </xf>
    <xf numFmtId="4" fontId="3" fillId="3" borderId="16" xfId="0" applyNumberFormat="1" applyFont="1" applyFill="1" applyBorder="1" applyAlignment="1">
      <alignment vertical="top" wrapText="1"/>
    </xf>
    <xf numFmtId="0" fontId="2" fillId="4" borderId="0" xfId="0" applyFont="1" applyFill="1"/>
    <xf numFmtId="0" fontId="2" fillId="5" borderId="0" xfId="0" applyFont="1" applyFill="1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3" borderId="17" xfId="0" applyFont="1" applyFill="1" applyBorder="1" applyAlignment="1">
      <alignment vertical="top" wrapText="1" readingOrder="1"/>
    </xf>
    <xf numFmtId="0" fontId="3" fillId="3" borderId="17" xfId="0" applyFont="1" applyFill="1" applyBorder="1" applyAlignment="1">
      <alignment horizontal="left" vertical="top" wrapText="1" readingOrder="1"/>
    </xf>
    <xf numFmtId="4" fontId="3" fillId="3" borderId="17" xfId="0" applyNumberFormat="1" applyFont="1" applyFill="1" applyBorder="1" applyAlignment="1">
      <alignment vertical="top" wrapText="1"/>
    </xf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0" xfId="1" applyFont="1" applyFill="1" applyBorder="1"/>
    <xf numFmtId="43" fontId="9" fillId="0" borderId="0" xfId="1" applyFont="1" applyFill="1"/>
    <xf numFmtId="43" fontId="7" fillId="0" borderId="19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8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8" xfId="1" applyFont="1" applyBorder="1"/>
    <xf numFmtId="0" fontId="7" fillId="0" borderId="0" xfId="0" applyFont="1" applyBorder="1"/>
    <xf numFmtId="43" fontId="8" fillId="0" borderId="18" xfId="1" applyFont="1" applyBorder="1"/>
    <xf numFmtId="43" fontId="8" fillId="0" borderId="20" xfId="1" applyFont="1" applyBorder="1"/>
    <xf numFmtId="43" fontId="8" fillId="0" borderId="0" xfId="1" applyFont="1" applyBorder="1"/>
    <xf numFmtId="0" fontId="7" fillId="0" borderId="1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7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8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2" fillId="0" borderId="17" xfId="0" applyFont="1" applyBorder="1"/>
    <xf numFmtId="43" fontId="2" fillId="0" borderId="17" xfId="1" applyFont="1" applyBorder="1"/>
    <xf numFmtId="0" fontId="7" fillId="0" borderId="17" xfId="0" applyFont="1" applyBorder="1"/>
    <xf numFmtId="0" fontId="7" fillId="0" borderId="29" xfId="0" applyFont="1" applyBorder="1"/>
    <xf numFmtId="0" fontId="1" fillId="0" borderId="33" xfId="0" applyFont="1" applyBorder="1" applyAlignment="1">
      <alignment horizontal="center" vertical="center"/>
    </xf>
    <xf numFmtId="43" fontId="1" fillId="0" borderId="34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16" xfId="3" applyFont="1" applyBorder="1" applyAlignment="1">
      <alignment horizontal="center" vertical="top" wrapText="1"/>
    </xf>
    <xf numFmtId="0" fontId="2" fillId="0" borderId="6" xfId="3" applyFont="1" applyBorder="1" applyAlignment="1">
      <alignment vertical="top" wrapText="1"/>
    </xf>
    <xf numFmtId="0" fontId="2" fillId="0" borderId="11" xfId="3" applyFont="1" applyBorder="1" applyAlignment="1">
      <alignment horizontal="left" vertical="top" wrapText="1"/>
    </xf>
    <xf numFmtId="188" fontId="2" fillId="0" borderId="11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top" wrapText="1"/>
    </xf>
    <xf numFmtId="43" fontId="2" fillId="0" borderId="11" xfId="1" applyFont="1" applyBorder="1" applyAlignment="1">
      <alignment vertical="top" wrapText="1"/>
    </xf>
    <xf numFmtId="188" fontId="1" fillId="0" borderId="11" xfId="3" applyNumberFormat="1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14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1" fillId="0" borderId="36" xfId="3" applyFont="1" applyBorder="1" applyAlignment="1">
      <alignment horizontal="center" vertical="top" wrapText="1"/>
    </xf>
    <xf numFmtId="43" fontId="1" fillId="0" borderId="36" xfId="1" applyFont="1" applyBorder="1" applyAlignment="1">
      <alignment vertical="top" wrapText="1"/>
    </xf>
    <xf numFmtId="188" fontId="1" fillId="0" borderId="36" xfId="3" applyNumberFormat="1" applyFont="1" applyBorder="1" applyAlignment="1">
      <alignment horizontal="center" vertical="top" wrapText="1"/>
    </xf>
    <xf numFmtId="0" fontId="1" fillId="0" borderId="36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16" xfId="0" applyFont="1" applyBorder="1"/>
    <xf numFmtId="4" fontId="4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4" fillId="0" borderId="17" xfId="0" applyNumberFormat="1" applyFont="1" applyBorder="1" applyAlignment="1">
      <alignment horizontal="right" vertical="top" wrapText="1"/>
    </xf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horizontal="right" vertical="top" wrapText="1"/>
    </xf>
    <xf numFmtId="0" fontId="2" fillId="0" borderId="12" xfId="3" applyFont="1" applyBorder="1" applyAlignment="1">
      <alignment vertical="top" wrapText="1"/>
    </xf>
    <xf numFmtId="0" fontId="2" fillId="0" borderId="1" xfId="3" applyFont="1" applyBorder="1" applyAlignment="1">
      <alignment horizontal="left" vertical="top" wrapText="1"/>
    </xf>
    <xf numFmtId="188" fontId="2" fillId="0" borderId="7" xfId="3" applyNumberFormat="1" applyFont="1" applyBorder="1" applyAlignment="1">
      <alignment horizontal="center" vertical="top" wrapText="1"/>
    </xf>
    <xf numFmtId="0" fontId="2" fillId="0" borderId="7" xfId="3" applyFont="1" applyBorder="1" applyAlignment="1">
      <alignment horizontal="center" vertical="top" wrapText="1"/>
    </xf>
    <xf numFmtId="43" fontId="2" fillId="0" borderId="7" xfId="1" applyFont="1" applyBorder="1" applyAlignment="1">
      <alignment vertical="top" wrapText="1"/>
    </xf>
    <xf numFmtId="188" fontId="1" fillId="0" borderId="7" xfId="3" applyNumberFormat="1" applyFont="1" applyBorder="1" applyAlignment="1">
      <alignment horizontal="center" vertical="top" wrapText="1"/>
    </xf>
    <xf numFmtId="0" fontId="2" fillId="0" borderId="41" xfId="3" applyFont="1" applyBorder="1" applyAlignment="1">
      <alignment vertical="top" wrapText="1"/>
    </xf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42" xfId="3" applyFont="1" applyBorder="1" applyAlignment="1">
      <alignment horizontal="left" vertical="top" wrapText="1"/>
    </xf>
    <xf numFmtId="188" fontId="2" fillId="0" borderId="42" xfId="3" applyNumberFormat="1" applyFont="1" applyBorder="1" applyAlignment="1">
      <alignment horizontal="center" vertical="top" wrapText="1"/>
    </xf>
    <xf numFmtId="0" fontId="2" fillId="0" borderId="42" xfId="3" applyFont="1" applyBorder="1" applyAlignment="1">
      <alignment horizontal="center" vertical="top" wrapText="1"/>
    </xf>
    <xf numFmtId="43" fontId="2" fillId="0" borderId="42" xfId="1" applyFont="1" applyBorder="1" applyAlignment="1">
      <alignment vertical="top" wrapText="1"/>
    </xf>
    <xf numFmtId="188" fontId="1" fillId="0" borderId="42" xfId="3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2" fillId="0" borderId="12" xfId="0" applyFont="1" applyBorder="1"/>
    <xf numFmtId="0" fontId="2" fillId="0" borderId="3" xfId="0" applyFont="1" applyBorder="1"/>
    <xf numFmtId="0" fontId="2" fillId="0" borderId="44" xfId="0" applyFont="1" applyBorder="1"/>
    <xf numFmtId="0" fontId="3" fillId="8" borderId="4" xfId="0" applyFont="1" applyFill="1" applyBorder="1" applyAlignment="1">
      <alignment horizontal="right" vertical="top" wrapText="1"/>
    </xf>
    <xf numFmtId="4" fontId="4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4" fillId="0" borderId="44" xfId="0" applyNumberFormat="1" applyFont="1" applyBorder="1" applyAlignment="1">
      <alignment horizontal="right" vertical="top" wrapText="1"/>
    </xf>
    <xf numFmtId="39" fontId="3" fillId="0" borderId="2" xfId="0" applyNumberFormat="1" applyFont="1" applyFill="1" applyBorder="1" applyAlignment="1">
      <alignment horizontal="right"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45" xfId="0" applyNumberFormat="1" applyFont="1" applyFill="1" applyBorder="1" applyAlignment="1">
      <alignment horizontal="right" vertical="top" wrapText="1"/>
    </xf>
    <xf numFmtId="0" fontId="1" fillId="0" borderId="37" xfId="3" applyFont="1" applyBorder="1" applyAlignment="1">
      <alignment vertical="top" wrapText="1"/>
    </xf>
    <xf numFmtId="0" fontId="1" fillId="0" borderId="41" xfId="3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43" fontId="8" fillId="0" borderId="47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0" fontId="3" fillId="0" borderId="0" xfId="0" applyFont="1" applyFill="1" applyAlignment="1">
      <alignment vertical="top" wrapText="1" readingOrder="1"/>
    </xf>
    <xf numFmtId="0" fontId="3" fillId="0" borderId="0" xfId="0" applyFont="1" applyFill="1" applyAlignment="1">
      <alignment horizontal="center" vertical="center" wrapText="1" readingOrder="1"/>
    </xf>
    <xf numFmtId="0" fontId="3" fillId="0" borderId="43" xfId="0" applyFont="1" applyFill="1" applyBorder="1" applyAlignment="1">
      <alignment horizontal="left" vertical="top" wrapText="1"/>
    </xf>
    <xf numFmtId="39" fontId="3" fillId="0" borderId="11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3" fillId="0" borderId="7" xfId="0" applyNumberFormat="1" applyFont="1" applyFill="1" applyBorder="1" applyAlignment="1">
      <alignment horizontal="right" vertical="top" wrapText="1"/>
    </xf>
    <xf numFmtId="0" fontId="3" fillId="0" borderId="48" xfId="0" applyFont="1" applyFill="1" applyBorder="1" applyAlignment="1">
      <alignment horizontal="left" vertical="top" wrapText="1"/>
    </xf>
    <xf numFmtId="39" fontId="3" fillId="0" borderId="46" xfId="0" applyNumberFormat="1" applyFont="1" applyFill="1" applyBorder="1" applyAlignment="1">
      <alignment horizontal="right" vertical="top" wrapText="1"/>
    </xf>
    <xf numFmtId="39" fontId="3" fillId="0" borderId="6" xfId="0" applyNumberFormat="1" applyFont="1" applyFill="1" applyBorder="1" applyAlignment="1">
      <alignment vertical="top" wrapText="1"/>
    </xf>
    <xf numFmtId="39" fontId="3" fillId="0" borderId="6" xfId="0" applyNumberFormat="1" applyFont="1" applyFill="1" applyBorder="1" applyAlignment="1">
      <alignment horizontal="right" vertical="top" wrapText="1"/>
    </xf>
    <xf numFmtId="39" fontId="3" fillId="0" borderId="5" xfId="0" applyNumberFormat="1" applyFont="1" applyFill="1" applyBorder="1" applyAlignment="1">
      <alignment vertical="top" wrapText="1"/>
    </xf>
    <xf numFmtId="39" fontId="3" fillId="0" borderId="5" xfId="0" applyNumberFormat="1" applyFont="1" applyFill="1" applyBorder="1" applyAlignment="1">
      <alignment horizontal="right" vertical="top" wrapText="1"/>
    </xf>
    <xf numFmtId="0" fontId="3" fillId="7" borderId="4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/>
    </xf>
    <xf numFmtId="0" fontId="2" fillId="0" borderId="45" xfId="0" applyFont="1" applyBorder="1"/>
    <xf numFmtId="0" fontId="3" fillId="0" borderId="45" xfId="0" applyFont="1" applyBorder="1" applyAlignment="1">
      <alignment horizontal="right" vertical="top" wrapText="1"/>
    </xf>
    <xf numFmtId="0" fontId="3" fillId="0" borderId="46" xfId="0" applyFont="1" applyBorder="1" applyAlignment="1">
      <alignment horizontal="right" vertical="top" wrapText="1"/>
    </xf>
    <xf numFmtId="0" fontId="2" fillId="0" borderId="7" xfId="0" applyFont="1" applyBorder="1"/>
    <xf numFmtId="0" fontId="3" fillId="0" borderId="7" xfId="0" applyFont="1" applyBorder="1" applyAlignment="1">
      <alignment horizontal="left" vertical="top" wrapText="1"/>
    </xf>
    <xf numFmtId="0" fontId="2" fillId="0" borderId="49" xfId="0" applyFont="1" applyBorder="1"/>
    <xf numFmtId="0" fontId="1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3" fillId="9" borderId="4" xfId="0" applyFont="1" applyFill="1" applyBorder="1" applyAlignment="1">
      <alignment horizontal="center" vertical="center" wrapText="1" readingOrder="1"/>
    </xf>
    <xf numFmtId="0" fontId="3" fillId="10" borderId="9" xfId="0" applyFont="1" applyFill="1" applyBorder="1" applyAlignment="1">
      <alignment horizontal="center" vertical="top" wrapText="1" readingOrder="1"/>
    </xf>
    <xf numFmtId="0" fontId="3" fillId="10" borderId="4" xfId="0" applyFont="1" applyFill="1" applyBorder="1" applyAlignment="1">
      <alignment horizontal="center" vertical="top" wrapText="1" readingOrder="1"/>
    </xf>
    <xf numFmtId="0" fontId="3" fillId="10" borderId="8" xfId="0" applyFont="1" applyFill="1" applyBorder="1" applyAlignment="1">
      <alignment horizontal="center" vertical="top" wrapText="1" readingOrder="1"/>
    </xf>
    <xf numFmtId="0" fontId="3" fillId="10" borderId="10" xfId="0" applyFont="1" applyFill="1" applyBorder="1" applyAlignment="1">
      <alignment horizontal="center" vertical="top" wrapText="1" readingOrder="1"/>
    </xf>
    <xf numFmtId="39" fontId="4" fillId="10" borderId="4" xfId="0" applyNumberFormat="1" applyFont="1" applyFill="1" applyBorder="1" applyAlignment="1">
      <alignment vertical="top" wrapText="1"/>
    </xf>
    <xf numFmtId="39" fontId="4" fillId="10" borderId="8" xfId="0" applyNumberFormat="1" applyFont="1" applyFill="1" applyBorder="1" applyAlignment="1">
      <alignment horizontal="right" vertical="top" wrapText="1"/>
    </xf>
    <xf numFmtId="39" fontId="4" fillId="10" borderId="4" xfId="0" applyNumberFormat="1" applyFont="1" applyFill="1" applyBorder="1" applyAlignment="1">
      <alignment horizontal="right" vertical="top" wrapText="1"/>
    </xf>
    <xf numFmtId="39" fontId="4" fillId="10" borderId="10" xfId="0" applyNumberFormat="1" applyFont="1" applyFill="1" applyBorder="1" applyAlignment="1">
      <alignment horizontal="right" vertical="top" wrapText="1"/>
    </xf>
    <xf numFmtId="43" fontId="16" fillId="0" borderId="0" xfId="1" applyFont="1" applyFill="1"/>
    <xf numFmtId="0" fontId="3" fillId="11" borderId="4" xfId="0" applyFont="1" applyFill="1" applyBorder="1" applyAlignment="1">
      <alignment horizontal="right" vertical="top" wrapText="1"/>
    </xf>
    <xf numFmtId="0" fontId="3" fillId="12" borderId="4" xfId="0" applyFont="1" applyFill="1" applyBorder="1" applyAlignment="1">
      <alignment horizontal="right" vertical="top" wrapText="1"/>
    </xf>
    <xf numFmtId="0" fontId="3" fillId="13" borderId="4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quotePrefix="1" applyFont="1" applyBorder="1" applyAlignment="1">
      <alignment horizontal="left" vertical="top" wrapText="1"/>
    </xf>
    <xf numFmtId="0" fontId="2" fillId="0" borderId="5" xfId="0" applyFont="1" applyBorder="1"/>
    <xf numFmtId="0" fontId="3" fillId="0" borderId="45" xfId="0" applyFont="1" applyBorder="1" applyAlignment="1">
      <alignment horizontal="left" vertical="top" wrapText="1"/>
    </xf>
    <xf numFmtId="4" fontId="3" fillId="13" borderId="4" xfId="0" applyNumberFormat="1" applyFont="1" applyFill="1" applyBorder="1" applyAlignment="1">
      <alignment horizontal="right" vertical="top" wrapText="1"/>
    </xf>
    <xf numFmtId="43" fontId="3" fillId="8" borderId="4" xfId="1" applyFont="1" applyFill="1" applyBorder="1" applyAlignment="1">
      <alignment horizontal="right" vertical="top" wrapText="1"/>
    </xf>
    <xf numFmtId="43" fontId="3" fillId="7" borderId="4" xfId="1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center" vertical="center" wrapText="1" readingOrder="1"/>
    </xf>
    <xf numFmtId="0" fontId="3" fillId="11" borderId="9" xfId="0" applyFont="1" applyFill="1" applyBorder="1" applyAlignment="1">
      <alignment horizontal="center" vertical="center" wrapText="1" readingOrder="1"/>
    </xf>
    <xf numFmtId="0" fontId="3" fillId="11" borderId="8" xfId="0" applyFont="1" applyFill="1" applyBorder="1" applyAlignment="1">
      <alignment horizontal="center" vertical="center" wrapText="1" readingOrder="1"/>
    </xf>
    <xf numFmtId="43" fontId="3" fillId="11" borderId="4" xfId="1" applyFont="1" applyFill="1" applyBorder="1" applyAlignment="1">
      <alignment horizontal="center" vertical="center" wrapText="1" readingOrder="1"/>
    </xf>
    <xf numFmtId="0" fontId="3" fillId="11" borderId="10" xfId="0" applyFont="1" applyFill="1" applyBorder="1" applyAlignment="1">
      <alignment horizontal="center" vertical="center" wrapText="1" readingOrder="1"/>
    </xf>
    <xf numFmtId="0" fontId="3" fillId="0" borderId="4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14" xfId="0" applyFont="1" applyFill="1" applyBorder="1" applyAlignment="1">
      <alignment horizontal="center" vertical="center" wrapText="1" readingOrder="1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top" wrapText="1" readingOrder="1"/>
    </xf>
    <xf numFmtId="0" fontId="3" fillId="2" borderId="8" xfId="0" applyFont="1" applyFill="1" applyBorder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3" fontId="7" fillId="0" borderId="22" xfId="1" applyFont="1" applyBorder="1" applyAlignment="1">
      <alignment horizontal="center" vertical="center"/>
    </xf>
    <xf numFmtId="43" fontId="7" fillId="0" borderId="25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3" xfId="0" applyNumberFormat="1" applyFont="1" applyFill="1" applyBorder="1" applyAlignment="1">
      <alignment horizontal="center" vertical="center"/>
    </xf>
    <xf numFmtId="188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188" fontId="1" fillId="0" borderId="37" xfId="3" applyNumberFormat="1" applyFont="1" applyBorder="1" applyAlignment="1">
      <alignment horizontal="center" vertical="top" wrapText="1"/>
    </xf>
    <xf numFmtId="188" fontId="1" fillId="0" borderId="38" xfId="3" applyNumberFormat="1" applyFont="1" applyBorder="1" applyAlignment="1">
      <alignment horizontal="center" vertical="top" wrapText="1"/>
    </xf>
    <xf numFmtId="188" fontId="1" fillId="0" borderId="39" xfId="3" applyNumberFormat="1" applyFont="1" applyBorder="1" applyAlignment="1">
      <alignment horizontal="center" vertical="top" wrapText="1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8" borderId="4" xfId="0" applyFont="1" applyFill="1" applyBorder="1" applyAlignment="1">
      <alignment horizontal="left" vertical="top" wrapText="1" readingOrder="1"/>
    </xf>
    <xf numFmtId="0" fontId="2" fillId="7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left" vertical="top" wrapText="1" readingOrder="1"/>
    </xf>
    <xf numFmtId="0" fontId="3" fillId="12" borderId="4" xfId="0" applyFont="1" applyFill="1" applyBorder="1" applyAlignment="1">
      <alignment horizontal="left" vertical="top" wrapText="1" readingOrder="1"/>
    </xf>
    <xf numFmtId="0" fontId="3" fillId="13" borderId="4" xfId="0" applyFont="1" applyFill="1" applyBorder="1" applyAlignment="1">
      <alignment horizontal="left" vertical="top" wrapText="1" readingOrder="1"/>
    </xf>
    <xf numFmtId="0" fontId="3" fillId="9" borderId="4" xfId="0" applyFont="1" applyFill="1" applyBorder="1" applyAlignment="1">
      <alignment horizontal="center" vertical="center" wrapText="1" readingOrder="1"/>
    </xf>
    <xf numFmtId="0" fontId="3" fillId="9" borderId="4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</cellXfs>
  <cellStyles count="5">
    <cellStyle name="Normal_ทะเบียนรายได้แผ่นดิน" xfId="3"/>
    <cellStyle name="เครื่องหมายจุลภาค" xfId="1" builtinId="3"/>
    <cellStyle name="ปกติ" xfId="0" builtinId="0"/>
    <cellStyle name="ปกติ_Sheet1" xfId="4"/>
    <cellStyle name="ปกติ_เจ้าหนี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120</xdr:row>
      <xdr:rowOff>219075</xdr:rowOff>
    </xdr:from>
    <xdr:to>
      <xdr:col>4</xdr:col>
      <xdr:colOff>378337</xdr:colOff>
      <xdr:row>123</xdr:row>
      <xdr:rowOff>22480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30165675"/>
          <a:ext cx="1778512" cy="6035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21</xdr:row>
      <xdr:rowOff>209550</xdr:rowOff>
    </xdr:from>
    <xdr:to>
      <xdr:col>2</xdr:col>
      <xdr:colOff>2521462</xdr:colOff>
      <xdr:row>24</xdr:row>
      <xdr:rowOff>70105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5334000"/>
          <a:ext cx="1778512" cy="6035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814916</xdr:colOff>
      <xdr:row>14</xdr:row>
      <xdr:rowOff>222249</xdr:rowOff>
    </xdr:from>
    <xdr:to>
      <xdr:col>9</xdr:col>
      <xdr:colOff>434428</xdr:colOff>
      <xdr:row>17</xdr:row>
      <xdr:rowOff>32004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33" y="7037916"/>
          <a:ext cx="1778512" cy="6035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2676525</xdr:colOff>
      <xdr:row>19</xdr:row>
      <xdr:rowOff>171450</xdr:rowOff>
    </xdr:from>
    <xdr:to>
      <xdr:col>4</xdr:col>
      <xdr:colOff>425962</xdr:colOff>
      <xdr:row>21</xdr:row>
      <xdr:rowOff>241555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5257800"/>
          <a:ext cx="1778512" cy="6035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2105025</xdr:colOff>
      <xdr:row>16</xdr:row>
      <xdr:rowOff>200025</xdr:rowOff>
    </xdr:from>
    <xdr:to>
      <xdr:col>4</xdr:col>
      <xdr:colOff>416437</xdr:colOff>
      <xdr:row>19</xdr:row>
      <xdr:rowOff>60580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4181475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2181225</xdr:colOff>
      <xdr:row>53</xdr:row>
      <xdr:rowOff>133350</xdr:rowOff>
    </xdr:from>
    <xdr:to>
      <xdr:col>4</xdr:col>
      <xdr:colOff>492637</xdr:colOff>
      <xdr:row>55</xdr:row>
      <xdr:rowOff>241555</xdr:rowOff>
    </xdr:to>
    <xdr:pic>
      <xdr:nvPicPr>
        <xdr:cNvPr id="3" name="รูปภาพ 2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45</xdr:row>
      <xdr:rowOff>9525</xdr:rowOff>
    </xdr:from>
    <xdr:to>
      <xdr:col>7</xdr:col>
      <xdr:colOff>473587</xdr:colOff>
      <xdr:row>47</xdr:row>
      <xdr:rowOff>79630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2011025"/>
          <a:ext cx="1778512" cy="60350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380999</xdr:colOff>
      <xdr:row>49</xdr:row>
      <xdr:rowOff>222250</xdr:rowOff>
    </xdr:from>
    <xdr:to>
      <xdr:col>14</xdr:col>
      <xdr:colOff>95761</xdr:colOff>
      <xdr:row>52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499" y="13133917"/>
          <a:ext cx="1778512" cy="60350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13</xdr:row>
      <xdr:rowOff>171450</xdr:rowOff>
    </xdr:from>
    <xdr:to>
      <xdr:col>4</xdr:col>
      <xdr:colOff>530737</xdr:colOff>
      <xdr:row>16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4150" y="3390900"/>
          <a:ext cx="1778512" cy="6035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13</xdr:row>
      <xdr:rowOff>228600</xdr:rowOff>
    </xdr:from>
    <xdr:to>
      <xdr:col>6</xdr:col>
      <xdr:colOff>664087</xdr:colOff>
      <xdr:row>16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3695700"/>
          <a:ext cx="1778512" cy="6035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647700</xdr:colOff>
      <xdr:row>54</xdr:row>
      <xdr:rowOff>152401</xdr:rowOff>
    </xdr:to>
    <xdr:pic>
      <xdr:nvPicPr>
        <xdr:cNvPr id="2" name="รูปภาพ 1" descr="25601005_กันยายน 6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6819900" cy="9925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14</xdr:row>
      <xdr:rowOff>209550</xdr:rowOff>
    </xdr:from>
    <xdr:to>
      <xdr:col>4</xdr:col>
      <xdr:colOff>473587</xdr:colOff>
      <xdr:row>17</xdr:row>
      <xdr:rowOff>12955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3962400"/>
          <a:ext cx="1778512" cy="6035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2152650</xdr:colOff>
      <xdr:row>22</xdr:row>
      <xdr:rowOff>171450</xdr:rowOff>
    </xdr:from>
    <xdr:to>
      <xdr:col>4</xdr:col>
      <xdr:colOff>454537</xdr:colOff>
      <xdr:row>25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5657850"/>
          <a:ext cx="1778512" cy="6035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12</xdr:row>
      <xdr:rowOff>142875</xdr:rowOff>
    </xdr:from>
    <xdr:to>
      <xdr:col>4</xdr:col>
      <xdr:colOff>521212</xdr:colOff>
      <xdr:row>15</xdr:row>
      <xdr:rowOff>3430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3133725"/>
          <a:ext cx="1778512" cy="6035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2028825</xdr:colOff>
      <xdr:row>14</xdr:row>
      <xdr:rowOff>85725</xdr:rowOff>
    </xdr:from>
    <xdr:to>
      <xdr:col>4</xdr:col>
      <xdr:colOff>587887</xdr:colOff>
      <xdr:row>16</xdr:row>
      <xdr:rowOff>193930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150" y="3571875"/>
          <a:ext cx="1778512" cy="6035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1104900</xdr:colOff>
      <xdr:row>24</xdr:row>
      <xdr:rowOff>209550</xdr:rowOff>
    </xdr:from>
    <xdr:to>
      <xdr:col>5</xdr:col>
      <xdr:colOff>387862</xdr:colOff>
      <xdr:row>27</xdr:row>
      <xdr:rowOff>70105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6496050"/>
          <a:ext cx="1778512" cy="6035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21</xdr:row>
      <xdr:rowOff>209550</xdr:rowOff>
    </xdr:from>
    <xdr:to>
      <xdr:col>2</xdr:col>
      <xdr:colOff>2378587</xdr:colOff>
      <xdr:row>24</xdr:row>
      <xdr:rowOff>70105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527685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D:\&#3609;&#3640;&#3656;&#3609;\&#3591;&#3634;&#3609;&#3591;&#3610;&#3611;&#3619;&#3632;&#3617;&#3634;&#3603;&#3611;&#3619;&#3632;&#3592;&#3635;&#3623;&#3633;&#3609;\&#3619;&#3634;&#3618;&#3591;&#3634;&#3609;&#3585;&#3634;&#3619;&#3648;&#3591;&#3636;&#3609;%20&#3611;&#3637;%202560\Attribute_Zfma55.aspx" TargetMode="External"/><Relationship Id="rId1" Type="http://schemas.openxmlformats.org/officeDocument/2006/relationships/hyperlink" Target="file:///D:\&#3609;&#3640;&#3656;&#3609;\&#3591;&#3634;&#3609;&#3591;&#3610;&#3611;&#3619;&#3632;&#3617;&#3634;&#3603;&#3611;&#3619;&#3632;&#3592;&#3635;&#3623;&#3633;&#3609;\&#3619;&#3634;&#3618;&#3591;&#3634;&#3609;&#3585;&#3634;&#3619;&#3648;&#3591;&#3636;&#3609;%20&#3611;&#3637;%202560\Attribute_Zfma55.asp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125"/>
  <sheetViews>
    <sheetView tabSelected="1" workbookViewId="0">
      <selection activeCell="I15" sqref="I15"/>
    </sheetView>
  </sheetViews>
  <sheetFormatPr defaultRowHeight="21"/>
  <cols>
    <col min="1" max="1" width="35.625" style="2" customWidth="1"/>
    <col min="2" max="2" width="15.75" style="2" customWidth="1"/>
    <col min="3" max="3" width="14" style="2" customWidth="1"/>
    <col min="4" max="4" width="15.625" style="2" customWidth="1"/>
    <col min="5" max="5" width="15.875" style="2" customWidth="1"/>
    <col min="6" max="16384" width="9" style="2"/>
  </cols>
  <sheetData>
    <row r="1" spans="1:5" s="1" customFormat="1">
      <c r="A1" s="251" t="s">
        <v>0</v>
      </c>
      <c r="B1" s="251"/>
      <c r="C1" s="251"/>
      <c r="D1" s="251"/>
      <c r="E1" s="251"/>
    </row>
    <row r="2" spans="1:5" s="1" customFormat="1">
      <c r="A2" s="251" t="s">
        <v>1</v>
      </c>
      <c r="B2" s="251"/>
      <c r="C2" s="251"/>
      <c r="D2" s="251"/>
      <c r="E2" s="251"/>
    </row>
    <row r="3" spans="1:5" s="1" customFormat="1">
      <c r="A3" s="251" t="s">
        <v>2</v>
      </c>
      <c r="B3" s="251"/>
      <c r="C3" s="251"/>
      <c r="D3" s="251"/>
      <c r="E3" s="251"/>
    </row>
    <row r="4" spans="1:5" s="1" customFormat="1">
      <c r="A4" s="251" t="s">
        <v>280</v>
      </c>
      <c r="B4" s="251"/>
      <c r="C4" s="251"/>
      <c r="D4" s="251"/>
      <c r="E4" s="251"/>
    </row>
    <row r="5" spans="1:5" s="1" customFormat="1">
      <c r="A5" s="210"/>
      <c r="B5" s="210"/>
      <c r="C5" s="210"/>
      <c r="D5" s="210"/>
      <c r="E5" s="210"/>
    </row>
    <row r="6" spans="1:5" ht="19.5" customHeight="1">
      <c r="A6" s="213" t="s">
        <v>3</v>
      </c>
      <c r="B6" s="214" t="s">
        <v>4</v>
      </c>
      <c r="C6" s="215" t="s">
        <v>5</v>
      </c>
      <c r="D6" s="214" t="s">
        <v>6</v>
      </c>
      <c r="E6" s="216" t="s">
        <v>7</v>
      </c>
    </row>
    <row r="7" spans="1:5" ht="19.5" customHeight="1">
      <c r="A7" s="188" t="s">
        <v>8</v>
      </c>
      <c r="B7" s="195">
        <v>0</v>
      </c>
      <c r="C7" s="175">
        <v>220463.37</v>
      </c>
      <c r="D7" s="196">
        <v>-220463.37</v>
      </c>
      <c r="E7" s="189">
        <v>0</v>
      </c>
    </row>
    <row r="8" spans="1:5" ht="19.5" customHeight="1">
      <c r="A8" s="190" t="s">
        <v>9</v>
      </c>
      <c r="B8" s="191">
        <v>25000</v>
      </c>
      <c r="C8" s="176">
        <v>0</v>
      </c>
      <c r="D8" s="152">
        <v>0</v>
      </c>
      <c r="E8" s="192">
        <v>25000</v>
      </c>
    </row>
    <row r="9" spans="1:5" ht="19.5" customHeight="1">
      <c r="A9" s="190" t="s">
        <v>10</v>
      </c>
      <c r="B9" s="191">
        <v>0</v>
      </c>
      <c r="C9" s="176">
        <v>220463.37</v>
      </c>
      <c r="D9" s="152">
        <v>-220463.37</v>
      </c>
      <c r="E9" s="192">
        <v>0</v>
      </c>
    </row>
    <row r="10" spans="1:5" ht="19.5" customHeight="1">
      <c r="A10" s="190" t="s">
        <v>11</v>
      </c>
      <c r="B10" s="191">
        <v>0</v>
      </c>
      <c r="C10" s="176">
        <v>102552.56</v>
      </c>
      <c r="D10" s="152">
        <v>-102552.56</v>
      </c>
      <c r="E10" s="192">
        <v>0</v>
      </c>
    </row>
    <row r="11" spans="1:5" ht="19.5" customHeight="1">
      <c r="A11" s="190" t="s">
        <v>12</v>
      </c>
      <c r="B11" s="191">
        <v>504276.97</v>
      </c>
      <c r="C11" s="176">
        <v>217962.37</v>
      </c>
      <c r="D11" s="152">
        <v>-246792.37</v>
      </c>
      <c r="E11" s="192">
        <v>475446.97</v>
      </c>
    </row>
    <row r="12" spans="1:5" ht="19.5" customHeight="1">
      <c r="A12" s="190" t="s">
        <v>13</v>
      </c>
      <c r="B12" s="191">
        <v>0</v>
      </c>
      <c r="C12" s="176">
        <v>616116.4</v>
      </c>
      <c r="D12" s="152">
        <v>-593326.68000000005</v>
      </c>
      <c r="E12" s="192">
        <v>22789.72</v>
      </c>
    </row>
    <row r="13" spans="1:5" ht="19.5" customHeight="1">
      <c r="A13" s="190" t="s">
        <v>14</v>
      </c>
      <c r="B13" s="191">
        <v>0</v>
      </c>
      <c r="C13" s="176">
        <v>27930</v>
      </c>
      <c r="D13" s="152">
        <v>-27930</v>
      </c>
      <c r="E13" s="192">
        <v>0</v>
      </c>
    </row>
    <row r="14" spans="1:5" ht="19.5" customHeight="1">
      <c r="A14" s="190" t="s">
        <v>15</v>
      </c>
      <c r="B14" s="191">
        <v>27558</v>
      </c>
      <c r="C14" s="176">
        <v>108138.66</v>
      </c>
      <c r="D14" s="152">
        <v>-42758</v>
      </c>
      <c r="E14" s="192">
        <v>92938.66</v>
      </c>
    </row>
    <row r="15" spans="1:5" ht="19.5" customHeight="1">
      <c r="A15" s="190" t="s">
        <v>16</v>
      </c>
      <c r="B15" s="191">
        <v>0</v>
      </c>
      <c r="C15" s="176">
        <v>694453.72</v>
      </c>
      <c r="D15" s="152">
        <v>-694453.72</v>
      </c>
      <c r="E15" s="192">
        <v>0</v>
      </c>
    </row>
    <row r="16" spans="1:5" ht="19.5" customHeight="1">
      <c r="A16" s="190" t="s">
        <v>17</v>
      </c>
      <c r="B16" s="191">
        <v>86792.97</v>
      </c>
      <c r="C16" s="176">
        <v>0</v>
      </c>
      <c r="D16" s="152">
        <v>0</v>
      </c>
      <c r="E16" s="192">
        <v>86792.97</v>
      </c>
    </row>
    <row r="17" spans="1:5" ht="19.5" customHeight="1">
      <c r="A17" s="190" t="s">
        <v>18</v>
      </c>
      <c r="B17" s="191">
        <v>1268000</v>
      </c>
      <c r="C17" s="176">
        <v>0</v>
      </c>
      <c r="D17" s="152">
        <v>0</v>
      </c>
      <c r="E17" s="192">
        <v>1268000</v>
      </c>
    </row>
    <row r="18" spans="1:5" ht="19.5" customHeight="1">
      <c r="A18" s="190" t="s">
        <v>19</v>
      </c>
      <c r="B18" s="191">
        <v>-435754.68</v>
      </c>
      <c r="C18" s="176">
        <v>0</v>
      </c>
      <c r="D18" s="152">
        <v>-6213.79</v>
      </c>
      <c r="E18" s="192">
        <v>-441968.47</v>
      </c>
    </row>
    <row r="19" spans="1:5" ht="19.5" customHeight="1">
      <c r="A19" s="190" t="s">
        <v>20</v>
      </c>
      <c r="B19" s="191">
        <v>249840</v>
      </c>
      <c r="C19" s="176">
        <v>0</v>
      </c>
      <c r="D19" s="152">
        <v>0</v>
      </c>
      <c r="E19" s="192">
        <v>249840</v>
      </c>
    </row>
    <row r="20" spans="1:5" ht="19.5" customHeight="1">
      <c r="A20" s="190" t="s">
        <v>21</v>
      </c>
      <c r="B20" s="191">
        <v>-130373.13</v>
      </c>
      <c r="C20" s="176">
        <v>0</v>
      </c>
      <c r="D20" s="152">
        <v>-1368.99</v>
      </c>
      <c r="E20" s="192">
        <v>-131742.12</v>
      </c>
    </row>
    <row r="21" spans="1:5" ht="19.5" customHeight="1">
      <c r="A21" s="190" t="s">
        <v>22</v>
      </c>
      <c r="B21" s="191">
        <v>189210</v>
      </c>
      <c r="C21" s="176">
        <v>0</v>
      </c>
      <c r="D21" s="152">
        <v>0</v>
      </c>
      <c r="E21" s="192">
        <v>189210</v>
      </c>
    </row>
    <row r="22" spans="1:5" ht="19.5" customHeight="1">
      <c r="A22" s="190" t="s">
        <v>23</v>
      </c>
      <c r="B22" s="191">
        <v>0</v>
      </c>
      <c r="C22" s="176">
        <v>0</v>
      </c>
      <c r="D22" s="152">
        <v>0</v>
      </c>
      <c r="E22" s="192">
        <v>0</v>
      </c>
    </row>
    <row r="23" spans="1:5" ht="19.5" customHeight="1">
      <c r="A23" s="190" t="s">
        <v>24</v>
      </c>
      <c r="B23" s="191">
        <v>-133279.26</v>
      </c>
      <c r="C23" s="176">
        <v>0</v>
      </c>
      <c r="D23" s="152">
        <v>-1300.55</v>
      </c>
      <c r="E23" s="192">
        <v>-134579.81</v>
      </c>
    </row>
    <row r="24" spans="1:5" ht="19.5" customHeight="1">
      <c r="A24" s="190" t="s">
        <v>25</v>
      </c>
      <c r="B24" s="191">
        <v>4397000</v>
      </c>
      <c r="C24" s="176">
        <v>0</v>
      </c>
      <c r="D24" s="152">
        <v>0</v>
      </c>
      <c r="E24" s="192">
        <v>4397000</v>
      </c>
    </row>
    <row r="25" spans="1:5" ht="19.5" customHeight="1">
      <c r="A25" s="190" t="s">
        <v>265</v>
      </c>
      <c r="B25" s="191">
        <v>0</v>
      </c>
      <c r="C25" s="176">
        <v>0</v>
      </c>
      <c r="D25" s="152">
        <v>0</v>
      </c>
      <c r="E25" s="192">
        <v>0</v>
      </c>
    </row>
    <row r="26" spans="1:5" ht="19.5" customHeight="1">
      <c r="A26" s="190" t="s">
        <v>26</v>
      </c>
      <c r="B26" s="191">
        <v>-3225799.33</v>
      </c>
      <c r="C26" s="176">
        <v>0</v>
      </c>
      <c r="D26" s="152">
        <v>-25353.93</v>
      </c>
      <c r="E26" s="192">
        <v>-3251153.26</v>
      </c>
    </row>
    <row r="27" spans="1:5" ht="19.5" customHeight="1">
      <c r="A27" s="190" t="s">
        <v>27</v>
      </c>
      <c r="B27" s="191">
        <v>134928.5</v>
      </c>
      <c r="C27" s="176">
        <v>0</v>
      </c>
      <c r="D27" s="152">
        <v>-53990</v>
      </c>
      <c r="E27" s="192">
        <v>80938.5</v>
      </c>
    </row>
    <row r="28" spans="1:5" ht="19.5" customHeight="1">
      <c r="A28" s="190" t="s">
        <v>28</v>
      </c>
      <c r="B28" s="191">
        <v>0</v>
      </c>
      <c r="C28" s="176">
        <v>0</v>
      </c>
      <c r="D28" s="152">
        <v>0</v>
      </c>
      <c r="E28" s="192">
        <v>0</v>
      </c>
    </row>
    <row r="29" spans="1:5" ht="19.5" customHeight="1">
      <c r="A29" s="190" t="s">
        <v>29</v>
      </c>
      <c r="B29" s="191">
        <v>-122825.01</v>
      </c>
      <c r="C29" s="176">
        <v>51121.279999999999</v>
      </c>
      <c r="D29" s="152">
        <v>-665.38</v>
      </c>
      <c r="E29" s="192">
        <v>-72369.11</v>
      </c>
    </row>
    <row r="30" spans="1:5" ht="19.5" customHeight="1">
      <c r="A30" s="190" t="s">
        <v>30</v>
      </c>
      <c r="B30" s="191">
        <v>460660</v>
      </c>
      <c r="C30" s="176">
        <v>0</v>
      </c>
      <c r="D30" s="152">
        <v>0</v>
      </c>
      <c r="E30" s="192">
        <v>460660</v>
      </c>
    </row>
    <row r="31" spans="1:5" ht="19.5" customHeight="1">
      <c r="A31" s="190" t="s">
        <v>31</v>
      </c>
      <c r="B31" s="191">
        <v>0</v>
      </c>
      <c r="C31" s="176">
        <v>0</v>
      </c>
      <c r="D31" s="152">
        <v>0</v>
      </c>
      <c r="E31" s="192">
        <v>0</v>
      </c>
    </row>
    <row r="32" spans="1:5" ht="19.5" customHeight="1">
      <c r="A32" s="190" t="s">
        <v>32</v>
      </c>
      <c r="B32" s="191">
        <v>-460653</v>
      </c>
      <c r="C32" s="176">
        <v>0</v>
      </c>
      <c r="D32" s="152">
        <v>0</v>
      </c>
      <c r="E32" s="192">
        <v>-460653</v>
      </c>
    </row>
    <row r="33" spans="1:5" ht="19.5" customHeight="1">
      <c r="A33" s="190" t="s">
        <v>33</v>
      </c>
      <c r="B33" s="191">
        <v>556420</v>
      </c>
      <c r="C33" s="176">
        <v>0</v>
      </c>
      <c r="D33" s="152">
        <v>0</v>
      </c>
      <c r="E33" s="192">
        <v>556420</v>
      </c>
    </row>
    <row r="34" spans="1:5" ht="19.5" customHeight="1">
      <c r="A34" s="190" t="s">
        <v>34</v>
      </c>
      <c r="B34" s="191">
        <v>0</v>
      </c>
      <c r="C34" s="176">
        <v>0</v>
      </c>
      <c r="D34" s="152">
        <v>0</v>
      </c>
      <c r="E34" s="192">
        <v>0</v>
      </c>
    </row>
    <row r="35" spans="1:5" ht="19.5" customHeight="1">
      <c r="A35" s="190" t="s">
        <v>35</v>
      </c>
      <c r="B35" s="191">
        <v>-545708.61</v>
      </c>
      <c r="C35" s="176">
        <v>0</v>
      </c>
      <c r="D35" s="152">
        <v>-280.10000000000002</v>
      </c>
      <c r="E35" s="192">
        <v>-545988.71</v>
      </c>
    </row>
    <row r="36" spans="1:5" ht="19.5" customHeight="1">
      <c r="A36" s="190" t="s">
        <v>36</v>
      </c>
      <c r="B36" s="191">
        <v>1091831.55</v>
      </c>
      <c r="C36" s="176">
        <v>0</v>
      </c>
      <c r="D36" s="152">
        <v>-123799.98</v>
      </c>
      <c r="E36" s="192">
        <v>968031.57</v>
      </c>
    </row>
    <row r="37" spans="1:5" ht="19.5" customHeight="1">
      <c r="A37" s="190" t="s">
        <v>37</v>
      </c>
      <c r="B37" s="191">
        <v>0</v>
      </c>
      <c r="C37" s="176">
        <v>0</v>
      </c>
      <c r="D37" s="152">
        <v>0</v>
      </c>
      <c r="E37" s="192">
        <v>0</v>
      </c>
    </row>
    <row r="38" spans="1:5" ht="19.5" customHeight="1">
      <c r="A38" s="190" t="s">
        <v>38</v>
      </c>
      <c r="B38" s="191">
        <v>-984714.55</v>
      </c>
      <c r="C38" s="176">
        <v>123795.98</v>
      </c>
      <c r="D38" s="152">
        <v>-4818.37</v>
      </c>
      <c r="E38" s="192">
        <v>-865736.94</v>
      </c>
    </row>
    <row r="39" spans="1:5" ht="19.5" customHeight="1">
      <c r="A39" s="190" t="s">
        <v>39</v>
      </c>
      <c r="B39" s="191">
        <v>40300</v>
      </c>
      <c r="C39" s="176">
        <v>0</v>
      </c>
      <c r="D39" s="152">
        <v>0</v>
      </c>
      <c r="E39" s="192">
        <v>40300</v>
      </c>
    </row>
    <row r="40" spans="1:5" ht="19.5" customHeight="1">
      <c r="A40" s="190" t="s">
        <v>40</v>
      </c>
      <c r="B40" s="191">
        <v>0</v>
      </c>
      <c r="C40" s="176">
        <v>0</v>
      </c>
      <c r="D40" s="152">
        <v>0</v>
      </c>
      <c r="E40" s="192">
        <v>0</v>
      </c>
    </row>
    <row r="41" spans="1:5" ht="19.5" customHeight="1">
      <c r="A41" s="190" t="s">
        <v>41</v>
      </c>
      <c r="B41" s="191">
        <v>-40298</v>
      </c>
      <c r="C41" s="176">
        <v>0</v>
      </c>
      <c r="D41" s="152">
        <v>0</v>
      </c>
      <c r="E41" s="192">
        <v>-40298</v>
      </c>
    </row>
    <row r="42" spans="1:5" ht="19.5" customHeight="1">
      <c r="A42" s="190" t="s">
        <v>42</v>
      </c>
      <c r="B42" s="191">
        <v>14000</v>
      </c>
      <c r="C42" s="176">
        <v>0</v>
      </c>
      <c r="D42" s="152">
        <v>0</v>
      </c>
      <c r="E42" s="192">
        <v>14000</v>
      </c>
    </row>
    <row r="43" spans="1:5" ht="19.5" customHeight="1">
      <c r="A43" s="190" t="s">
        <v>43</v>
      </c>
      <c r="B43" s="191">
        <v>-13999</v>
      </c>
      <c r="C43" s="176">
        <v>0</v>
      </c>
      <c r="D43" s="152">
        <v>0</v>
      </c>
      <c r="E43" s="192">
        <v>-13999</v>
      </c>
    </row>
    <row r="44" spans="1:5" ht="19.5" customHeight="1">
      <c r="A44" s="190" t="s">
        <v>44</v>
      </c>
      <c r="B44" s="191">
        <v>3424000</v>
      </c>
      <c r="C44" s="176">
        <v>0</v>
      </c>
      <c r="D44" s="152">
        <v>0</v>
      </c>
      <c r="E44" s="192">
        <v>3424000</v>
      </c>
    </row>
    <row r="45" spans="1:5" ht="19.5" customHeight="1">
      <c r="A45" s="190" t="s">
        <v>45</v>
      </c>
      <c r="B45" s="191">
        <v>-3423700</v>
      </c>
      <c r="C45" s="176">
        <v>0</v>
      </c>
      <c r="D45" s="152">
        <v>0</v>
      </c>
      <c r="E45" s="192">
        <v>-3423700</v>
      </c>
    </row>
    <row r="46" spans="1:5" ht="19.5" customHeight="1">
      <c r="A46" s="190" t="s">
        <v>107</v>
      </c>
      <c r="B46" s="191">
        <v>0</v>
      </c>
      <c r="C46" s="176">
        <v>0</v>
      </c>
      <c r="D46" s="152">
        <v>0</v>
      </c>
      <c r="E46" s="192">
        <v>0</v>
      </c>
    </row>
    <row r="47" spans="1:5" ht="19.5" customHeight="1">
      <c r="A47" s="190" t="s">
        <v>260</v>
      </c>
      <c r="B47" s="191">
        <v>2253471.0299999998</v>
      </c>
      <c r="C47" s="176">
        <v>0</v>
      </c>
      <c r="D47" s="152">
        <v>0</v>
      </c>
      <c r="E47" s="192">
        <v>2253471.0299999998</v>
      </c>
    </row>
    <row r="48" spans="1:5" ht="19.5" customHeight="1">
      <c r="A48" s="190" t="s">
        <v>46</v>
      </c>
      <c r="B48" s="191">
        <v>0</v>
      </c>
      <c r="C48" s="176">
        <v>0</v>
      </c>
      <c r="D48" s="152">
        <v>0</v>
      </c>
      <c r="E48" s="192">
        <v>0</v>
      </c>
    </row>
    <row r="49" spans="1:5" ht="19.5" customHeight="1">
      <c r="A49" s="190" t="s">
        <v>47</v>
      </c>
      <c r="B49" s="191">
        <v>0</v>
      </c>
      <c r="C49" s="176">
        <v>394309.04</v>
      </c>
      <c r="D49" s="152">
        <v>-417209.04</v>
      </c>
      <c r="E49" s="192">
        <v>-22900</v>
      </c>
    </row>
    <row r="50" spans="1:5" ht="19.5" customHeight="1">
      <c r="A50" s="190" t="s">
        <v>97</v>
      </c>
      <c r="B50" s="191">
        <v>0</v>
      </c>
      <c r="C50" s="176">
        <v>63800</v>
      </c>
      <c r="D50" s="152">
        <v>-63800</v>
      </c>
      <c r="E50" s="192">
        <v>0</v>
      </c>
    </row>
    <row r="51" spans="1:5" ht="19.5" customHeight="1">
      <c r="A51" s="190" t="s">
        <v>48</v>
      </c>
      <c r="B51" s="191">
        <v>0</v>
      </c>
      <c r="C51" s="176">
        <v>21536.04</v>
      </c>
      <c r="D51" s="152">
        <v>-21536.04</v>
      </c>
      <c r="E51" s="192">
        <v>0</v>
      </c>
    </row>
    <row r="52" spans="1:5" ht="19.5" customHeight="1">
      <c r="A52" s="190" t="s">
        <v>49</v>
      </c>
      <c r="B52" s="191">
        <v>0</v>
      </c>
      <c r="C52" s="176">
        <v>0</v>
      </c>
      <c r="D52" s="152">
        <v>0</v>
      </c>
      <c r="E52" s="192">
        <v>0</v>
      </c>
    </row>
    <row r="53" spans="1:5" ht="19.5" customHeight="1">
      <c r="A53" s="190" t="s">
        <v>50</v>
      </c>
      <c r="B53" s="191">
        <v>0</v>
      </c>
      <c r="C53" s="176">
        <v>365586.96</v>
      </c>
      <c r="D53" s="152">
        <v>-365586.96</v>
      </c>
      <c r="E53" s="192">
        <v>0</v>
      </c>
    </row>
    <row r="54" spans="1:5" ht="19.5" customHeight="1">
      <c r="A54" s="190" t="s">
        <v>108</v>
      </c>
      <c r="B54" s="191">
        <v>0</v>
      </c>
      <c r="C54" s="176">
        <v>230</v>
      </c>
      <c r="D54" s="152">
        <v>-230</v>
      </c>
      <c r="E54" s="192">
        <v>0</v>
      </c>
    </row>
    <row r="55" spans="1:5" ht="19.5" customHeight="1">
      <c r="A55" s="190" t="s">
        <v>51</v>
      </c>
      <c r="B55" s="191">
        <v>0</v>
      </c>
      <c r="C55" s="176">
        <v>524.71</v>
      </c>
      <c r="D55" s="152">
        <v>-524.71</v>
      </c>
      <c r="E55" s="192">
        <v>0</v>
      </c>
    </row>
    <row r="56" spans="1:5" ht="19.5" customHeight="1">
      <c r="A56" s="190" t="s">
        <v>52</v>
      </c>
      <c r="B56" s="191">
        <v>-39949.5</v>
      </c>
      <c r="C56" s="176">
        <v>246792.37</v>
      </c>
      <c r="D56" s="152">
        <v>-217962.37</v>
      </c>
      <c r="E56" s="192">
        <v>-11119.5</v>
      </c>
    </row>
    <row r="57" spans="1:5" ht="19.5" customHeight="1">
      <c r="A57" s="190" t="s">
        <v>53</v>
      </c>
      <c r="B57" s="191">
        <v>-464327.47</v>
      </c>
      <c r="C57" s="176">
        <v>0</v>
      </c>
      <c r="D57" s="152">
        <v>0</v>
      </c>
      <c r="E57" s="192">
        <v>-464327.47</v>
      </c>
    </row>
    <row r="58" spans="1:5" ht="19.5" customHeight="1">
      <c r="A58" s="190" t="s">
        <v>54</v>
      </c>
      <c r="B58" s="191">
        <v>0</v>
      </c>
      <c r="C58" s="176">
        <v>2501</v>
      </c>
      <c r="D58" s="152">
        <v>-2501</v>
      </c>
      <c r="E58" s="192">
        <v>0</v>
      </c>
    </row>
    <row r="59" spans="1:5" ht="19.5" customHeight="1">
      <c r="A59" s="190" t="s">
        <v>55</v>
      </c>
      <c r="B59" s="191">
        <v>-25000</v>
      </c>
      <c r="C59" s="176">
        <v>0</v>
      </c>
      <c r="D59" s="152">
        <v>0</v>
      </c>
      <c r="E59" s="192">
        <v>-25000</v>
      </c>
    </row>
    <row r="60" spans="1:5" ht="19.5" customHeight="1">
      <c r="A60" s="190" t="s">
        <v>56</v>
      </c>
      <c r="B60" s="191">
        <v>-361344.68</v>
      </c>
      <c r="C60" s="176">
        <v>0</v>
      </c>
      <c r="D60" s="152">
        <v>0</v>
      </c>
      <c r="E60" s="192">
        <v>-361344.68</v>
      </c>
    </row>
    <row r="61" spans="1:5" ht="19.5" customHeight="1">
      <c r="A61" s="190" t="s">
        <v>57</v>
      </c>
      <c r="B61" s="191">
        <v>-991524.55</v>
      </c>
      <c r="C61" s="176">
        <v>0</v>
      </c>
      <c r="D61" s="152">
        <v>0</v>
      </c>
      <c r="E61" s="192">
        <v>-991524.55</v>
      </c>
    </row>
    <row r="62" spans="1:5" ht="19.5" customHeight="1">
      <c r="A62" s="190" t="s">
        <v>58</v>
      </c>
      <c r="B62" s="191">
        <v>-193620.78</v>
      </c>
      <c r="C62" s="176">
        <v>0</v>
      </c>
      <c r="D62" s="152">
        <v>0</v>
      </c>
      <c r="E62" s="192">
        <v>-193620.78</v>
      </c>
    </row>
    <row r="63" spans="1:5" ht="19.5" customHeight="1">
      <c r="A63" s="190" t="s">
        <v>109</v>
      </c>
      <c r="B63" s="191">
        <v>-14378</v>
      </c>
      <c r="C63" s="176">
        <v>0</v>
      </c>
      <c r="D63" s="152">
        <v>0</v>
      </c>
      <c r="E63" s="192">
        <v>-14378</v>
      </c>
    </row>
    <row r="64" spans="1:5" ht="19.5" customHeight="1">
      <c r="A64" s="190" t="s">
        <v>59</v>
      </c>
      <c r="B64" s="191">
        <v>-123</v>
      </c>
      <c r="C64" s="176">
        <v>0</v>
      </c>
      <c r="D64" s="152">
        <v>0</v>
      </c>
      <c r="E64" s="192">
        <v>-123</v>
      </c>
    </row>
    <row r="65" spans="1:5" ht="19.5" customHeight="1">
      <c r="A65" s="190" t="s">
        <v>98</v>
      </c>
      <c r="B65" s="191">
        <v>-85920</v>
      </c>
      <c r="C65" s="176">
        <v>0</v>
      </c>
      <c r="D65" s="152">
        <v>0</v>
      </c>
      <c r="E65" s="192">
        <v>-85920</v>
      </c>
    </row>
    <row r="66" spans="1:5" ht="19.5" customHeight="1">
      <c r="A66" s="190" t="s">
        <v>114</v>
      </c>
      <c r="B66" s="191">
        <v>-45.63</v>
      </c>
      <c r="C66" s="176">
        <v>0</v>
      </c>
      <c r="D66" s="152">
        <v>0</v>
      </c>
      <c r="E66" s="192">
        <v>-45.63</v>
      </c>
    </row>
    <row r="67" spans="1:5" ht="19.5" customHeight="1">
      <c r="A67" s="190" t="s">
        <v>60</v>
      </c>
      <c r="B67" s="191">
        <v>-5112</v>
      </c>
      <c r="C67" s="176">
        <v>0</v>
      </c>
      <c r="D67" s="152">
        <v>0</v>
      </c>
      <c r="E67" s="192">
        <v>-5112</v>
      </c>
    </row>
    <row r="68" spans="1:5" ht="19.5" customHeight="1">
      <c r="A68" s="190" t="s">
        <v>61</v>
      </c>
      <c r="B68" s="191">
        <v>-590480</v>
      </c>
      <c r="C68" s="176">
        <v>0</v>
      </c>
      <c r="D68" s="152">
        <v>-37160</v>
      </c>
      <c r="E68" s="192">
        <v>-627640</v>
      </c>
    </row>
    <row r="69" spans="1:5" ht="19.5" customHeight="1">
      <c r="A69" s="190" t="s">
        <v>99</v>
      </c>
      <c r="B69" s="191">
        <v>-5057020.51</v>
      </c>
      <c r="C69" s="176">
        <v>0</v>
      </c>
      <c r="D69" s="152">
        <v>0</v>
      </c>
      <c r="E69" s="192">
        <v>-5057020.51</v>
      </c>
    </row>
    <row r="70" spans="1:5" ht="19.5" customHeight="1">
      <c r="A70" s="190" t="s">
        <v>62</v>
      </c>
      <c r="B70" s="191">
        <v>-5657555.46</v>
      </c>
      <c r="C70" s="176">
        <v>54067.32</v>
      </c>
      <c r="D70" s="152">
        <v>-704539.76</v>
      </c>
      <c r="E70" s="192">
        <v>-6308027.9000000004</v>
      </c>
    </row>
    <row r="71" spans="1:5" ht="19.5" customHeight="1">
      <c r="A71" s="190" t="s">
        <v>63</v>
      </c>
      <c r="B71" s="191">
        <v>-129537</v>
      </c>
      <c r="C71" s="176">
        <v>0</v>
      </c>
      <c r="D71" s="152">
        <v>-27152</v>
      </c>
      <c r="E71" s="192">
        <v>-156689</v>
      </c>
    </row>
    <row r="72" spans="1:5" ht="19.5" customHeight="1">
      <c r="A72" s="190" t="s">
        <v>64</v>
      </c>
      <c r="B72" s="191">
        <v>-5487778.3499999996</v>
      </c>
      <c r="C72" s="176">
        <v>0</v>
      </c>
      <c r="D72" s="152">
        <v>-27930</v>
      </c>
      <c r="E72" s="192">
        <v>-5515708.3499999996</v>
      </c>
    </row>
    <row r="73" spans="1:5" ht="19.5" customHeight="1">
      <c r="A73" s="190" t="s">
        <v>65</v>
      </c>
      <c r="B73" s="191">
        <v>-6823323.6799999997</v>
      </c>
      <c r="C73" s="176">
        <v>0</v>
      </c>
      <c r="D73" s="152">
        <v>-217962.37</v>
      </c>
      <c r="E73" s="192">
        <v>-7041286.0499999998</v>
      </c>
    </row>
    <row r="74" spans="1:5" ht="19.5" customHeight="1">
      <c r="A74" s="190" t="s">
        <v>115</v>
      </c>
      <c r="B74" s="191">
        <v>65710</v>
      </c>
      <c r="C74" s="176">
        <v>1950</v>
      </c>
      <c r="D74" s="152">
        <v>0</v>
      </c>
      <c r="E74" s="192">
        <v>67660</v>
      </c>
    </row>
    <row r="75" spans="1:5" ht="19.5" customHeight="1">
      <c r="A75" s="190" t="s">
        <v>66</v>
      </c>
      <c r="B75" s="191">
        <v>590480</v>
      </c>
      <c r="C75" s="176">
        <v>37160</v>
      </c>
      <c r="D75" s="152">
        <v>0</v>
      </c>
      <c r="E75" s="192">
        <v>627640</v>
      </c>
    </row>
    <row r="76" spans="1:5" ht="19.5" customHeight="1">
      <c r="A76" s="190" t="s">
        <v>67</v>
      </c>
      <c r="B76" s="191">
        <v>21707</v>
      </c>
      <c r="C76" s="176">
        <v>1465</v>
      </c>
      <c r="D76" s="152">
        <v>0</v>
      </c>
      <c r="E76" s="192">
        <v>23172</v>
      </c>
    </row>
    <row r="77" spans="1:5" ht="19.5" customHeight="1">
      <c r="A77" s="190" t="s">
        <v>68</v>
      </c>
      <c r="B77" s="191">
        <v>459342.97</v>
      </c>
      <c r="C77" s="176">
        <v>100561.3</v>
      </c>
      <c r="D77" s="152">
        <v>-45080.65</v>
      </c>
      <c r="E77" s="192">
        <v>514823.62</v>
      </c>
    </row>
    <row r="78" spans="1:5" ht="19.5" customHeight="1">
      <c r="A78" s="190" t="s">
        <v>100</v>
      </c>
      <c r="B78" s="191">
        <v>78225.25</v>
      </c>
      <c r="C78" s="176">
        <v>27000</v>
      </c>
      <c r="D78" s="152">
        <v>0</v>
      </c>
      <c r="E78" s="192">
        <v>105225.25</v>
      </c>
    </row>
    <row r="79" spans="1:5" ht="19.5" customHeight="1">
      <c r="A79" s="190" t="s">
        <v>69</v>
      </c>
      <c r="B79" s="191">
        <v>34960</v>
      </c>
      <c r="C79" s="176">
        <v>152</v>
      </c>
      <c r="D79" s="152">
        <v>0</v>
      </c>
      <c r="E79" s="192">
        <v>35112</v>
      </c>
    </row>
    <row r="80" spans="1:5" ht="19.5" customHeight="1">
      <c r="A80" s="190" t="s">
        <v>110</v>
      </c>
      <c r="B80" s="191">
        <v>16351.75</v>
      </c>
      <c r="C80" s="176">
        <v>0</v>
      </c>
      <c r="D80" s="152">
        <v>0</v>
      </c>
      <c r="E80" s="192">
        <v>16351.75</v>
      </c>
    </row>
    <row r="81" spans="1:5" ht="19.5" customHeight="1">
      <c r="A81" s="190" t="s">
        <v>70</v>
      </c>
      <c r="B81" s="191">
        <v>61520</v>
      </c>
      <c r="C81" s="176">
        <v>860</v>
      </c>
      <c r="D81" s="152">
        <v>-860</v>
      </c>
      <c r="E81" s="192">
        <v>61520</v>
      </c>
    </row>
    <row r="82" spans="1:5" ht="19.5" customHeight="1">
      <c r="A82" s="190" t="s">
        <v>111</v>
      </c>
      <c r="B82" s="191">
        <v>959402.5</v>
      </c>
      <c r="C82" s="176">
        <v>16913</v>
      </c>
      <c r="D82" s="152">
        <v>-2800</v>
      </c>
      <c r="E82" s="192">
        <v>973515.5</v>
      </c>
    </row>
    <row r="83" spans="1:5" ht="19.5" customHeight="1">
      <c r="A83" s="190" t="s">
        <v>71</v>
      </c>
      <c r="B83" s="191">
        <v>137290</v>
      </c>
      <c r="C83" s="176">
        <v>20170</v>
      </c>
      <c r="D83" s="152">
        <v>0</v>
      </c>
      <c r="E83" s="192">
        <v>157460</v>
      </c>
    </row>
    <row r="84" spans="1:5" ht="19.5" customHeight="1">
      <c r="A84" s="190" t="s">
        <v>72</v>
      </c>
      <c r="B84" s="191">
        <v>139225</v>
      </c>
      <c r="C84" s="176">
        <v>12600</v>
      </c>
      <c r="D84" s="152">
        <v>0</v>
      </c>
      <c r="E84" s="192">
        <v>151825</v>
      </c>
    </row>
    <row r="85" spans="1:5" ht="19.5" customHeight="1">
      <c r="A85" s="190" t="s">
        <v>73</v>
      </c>
      <c r="B85" s="191">
        <v>306735.92</v>
      </c>
      <c r="C85" s="176">
        <v>44716</v>
      </c>
      <c r="D85" s="152">
        <v>0</v>
      </c>
      <c r="E85" s="192">
        <v>351451.92</v>
      </c>
    </row>
    <row r="86" spans="1:5" ht="19.5" customHeight="1">
      <c r="A86" s="190" t="s">
        <v>74</v>
      </c>
      <c r="B86" s="191">
        <v>576518.15</v>
      </c>
      <c r="C86" s="176">
        <v>25447</v>
      </c>
      <c r="D86" s="152">
        <v>0</v>
      </c>
      <c r="E86" s="192">
        <v>601965.15</v>
      </c>
    </row>
    <row r="87" spans="1:5" ht="19.5" customHeight="1">
      <c r="A87" s="190" t="s">
        <v>75</v>
      </c>
      <c r="B87" s="191">
        <v>1384993.98</v>
      </c>
      <c r="C87" s="176">
        <v>1200</v>
      </c>
      <c r="D87" s="152">
        <v>0</v>
      </c>
      <c r="E87" s="192">
        <v>1386193.98</v>
      </c>
    </row>
    <row r="88" spans="1:5" ht="19.5" customHeight="1">
      <c r="A88" s="190" t="s">
        <v>101</v>
      </c>
      <c r="B88" s="191">
        <v>122132</v>
      </c>
      <c r="C88" s="176">
        <v>10781</v>
      </c>
      <c r="D88" s="152">
        <v>0</v>
      </c>
      <c r="E88" s="192">
        <v>132913</v>
      </c>
    </row>
    <row r="89" spans="1:5" ht="19.5" customHeight="1">
      <c r="A89" s="190" t="s">
        <v>76</v>
      </c>
      <c r="B89" s="191">
        <v>1970514.17</v>
      </c>
      <c r="C89" s="176">
        <v>336963.34</v>
      </c>
      <c r="D89" s="152">
        <v>-5326.67</v>
      </c>
      <c r="E89" s="192">
        <v>2302150.84</v>
      </c>
    </row>
    <row r="90" spans="1:5" ht="19.5" customHeight="1">
      <c r="A90" s="190" t="s">
        <v>112</v>
      </c>
      <c r="B90" s="191">
        <v>5000</v>
      </c>
      <c r="C90" s="176">
        <v>0</v>
      </c>
      <c r="D90" s="152">
        <v>0</v>
      </c>
      <c r="E90" s="192">
        <v>5000</v>
      </c>
    </row>
    <row r="91" spans="1:5" ht="19.5" customHeight="1">
      <c r="A91" s="190" t="s">
        <v>77</v>
      </c>
      <c r="B91" s="191">
        <v>91786.37</v>
      </c>
      <c r="C91" s="176">
        <v>0</v>
      </c>
      <c r="D91" s="152">
        <v>0</v>
      </c>
      <c r="E91" s="192">
        <v>91786.37</v>
      </c>
    </row>
    <row r="92" spans="1:5" ht="19.5" customHeight="1">
      <c r="A92" s="190" t="s">
        <v>78</v>
      </c>
      <c r="B92" s="191">
        <v>5145.6499999999996</v>
      </c>
      <c r="C92" s="176">
        <v>1401.7</v>
      </c>
      <c r="D92" s="152">
        <v>0</v>
      </c>
      <c r="E92" s="192">
        <v>6547.35</v>
      </c>
    </row>
    <row r="93" spans="1:5" ht="19.5" customHeight="1">
      <c r="A93" s="190" t="s">
        <v>79</v>
      </c>
      <c r="B93" s="191">
        <v>28788.84</v>
      </c>
      <c r="C93" s="176">
        <v>2924.04</v>
      </c>
      <c r="D93" s="152">
        <v>0</v>
      </c>
      <c r="E93" s="192">
        <v>31712.880000000001</v>
      </c>
    </row>
    <row r="94" spans="1:5" ht="19.5" customHeight="1">
      <c r="A94" s="190" t="s">
        <v>80</v>
      </c>
      <c r="B94" s="191">
        <v>30886.44</v>
      </c>
      <c r="C94" s="176">
        <v>2889</v>
      </c>
      <c r="D94" s="152">
        <v>0</v>
      </c>
      <c r="E94" s="192">
        <v>33775.440000000002</v>
      </c>
    </row>
    <row r="95" spans="1:5" ht="19.5" customHeight="1">
      <c r="A95" s="190" t="s">
        <v>116</v>
      </c>
      <c r="B95" s="191">
        <v>44496</v>
      </c>
      <c r="C95" s="176">
        <v>17007</v>
      </c>
      <c r="D95" s="152">
        <v>0</v>
      </c>
      <c r="E95" s="192">
        <v>61503</v>
      </c>
    </row>
    <row r="96" spans="1:5" ht="19.5" customHeight="1">
      <c r="A96" s="190" t="s">
        <v>113</v>
      </c>
      <c r="B96" s="191">
        <v>8500</v>
      </c>
      <c r="C96" s="176">
        <v>0</v>
      </c>
      <c r="D96" s="152">
        <v>0</v>
      </c>
      <c r="E96" s="192">
        <v>8500</v>
      </c>
    </row>
    <row r="97" spans="1:5" ht="19.5" customHeight="1">
      <c r="A97" s="190" t="s">
        <v>117</v>
      </c>
      <c r="B97" s="191">
        <v>230240</v>
      </c>
      <c r="C97" s="176">
        <v>0</v>
      </c>
      <c r="D97" s="152">
        <v>0</v>
      </c>
      <c r="E97" s="192">
        <v>230240</v>
      </c>
    </row>
    <row r="98" spans="1:5" ht="19.5" customHeight="1">
      <c r="A98" s="190" t="s">
        <v>81</v>
      </c>
      <c r="B98" s="191">
        <v>7530</v>
      </c>
      <c r="C98" s="176">
        <v>0</v>
      </c>
      <c r="D98" s="152">
        <v>0</v>
      </c>
      <c r="E98" s="192">
        <v>7530</v>
      </c>
    </row>
    <row r="99" spans="1:5" ht="19.5" customHeight="1">
      <c r="A99" s="190" t="s">
        <v>102</v>
      </c>
      <c r="B99" s="191">
        <v>324500</v>
      </c>
      <c r="C99" s="176">
        <v>29500</v>
      </c>
      <c r="D99" s="152">
        <v>0</v>
      </c>
      <c r="E99" s="192">
        <v>354000</v>
      </c>
    </row>
    <row r="100" spans="1:5" ht="19.5" customHeight="1">
      <c r="A100" s="190" t="s">
        <v>103</v>
      </c>
      <c r="B100" s="191">
        <v>40000</v>
      </c>
      <c r="C100" s="176">
        <v>8000</v>
      </c>
      <c r="D100" s="152">
        <v>0</v>
      </c>
      <c r="E100" s="192">
        <v>48000</v>
      </c>
    </row>
    <row r="101" spans="1:5" ht="19.5" customHeight="1">
      <c r="A101" s="190" t="s">
        <v>82</v>
      </c>
      <c r="B101" s="191">
        <v>5112</v>
      </c>
      <c r="C101" s="176">
        <v>0</v>
      </c>
      <c r="D101" s="152">
        <v>0</v>
      </c>
      <c r="E101" s="192">
        <v>5112</v>
      </c>
    </row>
    <row r="102" spans="1:5" ht="19.5" customHeight="1">
      <c r="A102" s="190" t="s">
        <v>83</v>
      </c>
      <c r="B102" s="191">
        <v>7000</v>
      </c>
      <c r="C102" s="176">
        <v>0</v>
      </c>
      <c r="D102" s="152">
        <v>0</v>
      </c>
      <c r="E102" s="192">
        <v>7000</v>
      </c>
    </row>
    <row r="103" spans="1:5" ht="19.5" customHeight="1">
      <c r="A103" s="190" t="s">
        <v>104</v>
      </c>
      <c r="B103" s="191">
        <v>7410</v>
      </c>
      <c r="C103" s="176">
        <v>1420</v>
      </c>
      <c r="D103" s="152">
        <v>0</v>
      </c>
      <c r="E103" s="192">
        <v>8830</v>
      </c>
    </row>
    <row r="104" spans="1:5" ht="19.5" customHeight="1">
      <c r="A104" s="190" t="s">
        <v>84</v>
      </c>
      <c r="B104" s="191">
        <v>54629</v>
      </c>
      <c r="C104" s="176">
        <v>6213.79</v>
      </c>
      <c r="D104" s="152">
        <v>0</v>
      </c>
      <c r="E104" s="192">
        <v>60842.79</v>
      </c>
    </row>
    <row r="105" spans="1:5" ht="19.5" customHeight="1">
      <c r="A105" s="190" t="s">
        <v>85</v>
      </c>
      <c r="B105" s="191">
        <v>15287.01</v>
      </c>
      <c r="C105" s="176">
        <v>1368.99</v>
      </c>
      <c r="D105" s="152">
        <v>0</v>
      </c>
      <c r="E105" s="192">
        <v>16656</v>
      </c>
    </row>
    <row r="106" spans="1:5" ht="19.5" customHeight="1">
      <c r="A106" s="190" t="s">
        <v>86</v>
      </c>
      <c r="B106" s="191">
        <v>14522.98</v>
      </c>
      <c r="C106" s="176">
        <v>1300.55</v>
      </c>
      <c r="D106" s="152">
        <v>0</v>
      </c>
      <c r="E106" s="192">
        <v>15823.53</v>
      </c>
    </row>
    <row r="107" spans="1:5" ht="19.5" customHeight="1">
      <c r="A107" s="190" t="s">
        <v>87</v>
      </c>
      <c r="B107" s="191">
        <v>282887.71999999997</v>
      </c>
      <c r="C107" s="176">
        <v>25353.93</v>
      </c>
      <c r="D107" s="152">
        <v>0</v>
      </c>
      <c r="E107" s="192">
        <v>308241.65000000002</v>
      </c>
    </row>
    <row r="108" spans="1:5" ht="19.5" customHeight="1">
      <c r="A108" s="190" t="s">
        <v>88</v>
      </c>
      <c r="B108" s="191">
        <v>12393.47</v>
      </c>
      <c r="C108" s="176">
        <v>665.38</v>
      </c>
      <c r="D108" s="152">
        <v>0</v>
      </c>
      <c r="E108" s="192">
        <v>13058.85</v>
      </c>
    </row>
    <row r="109" spans="1:5" ht="19.5" customHeight="1">
      <c r="A109" s="190" t="s">
        <v>89</v>
      </c>
      <c r="B109" s="191">
        <v>2846.96</v>
      </c>
      <c r="C109" s="176">
        <v>280.10000000000002</v>
      </c>
      <c r="D109" s="152">
        <v>0</v>
      </c>
      <c r="E109" s="192">
        <v>3127.06</v>
      </c>
    </row>
    <row r="110" spans="1:5" ht="19.5" customHeight="1">
      <c r="A110" s="190" t="s">
        <v>90</v>
      </c>
      <c r="B110" s="191">
        <v>51427.29</v>
      </c>
      <c r="C110" s="176">
        <v>4818.37</v>
      </c>
      <c r="D110" s="152">
        <v>0</v>
      </c>
      <c r="E110" s="192">
        <v>56245.66</v>
      </c>
    </row>
    <row r="111" spans="1:5" ht="19.5" customHeight="1">
      <c r="A111" s="190" t="s">
        <v>281</v>
      </c>
      <c r="B111" s="191">
        <v>0</v>
      </c>
      <c r="C111" s="176">
        <v>2868.72</v>
      </c>
      <c r="D111" s="152">
        <v>0</v>
      </c>
      <c r="E111" s="192">
        <v>2868.72</v>
      </c>
    </row>
    <row r="112" spans="1:5" ht="19.5" customHeight="1">
      <c r="A112" s="190" t="s">
        <v>282</v>
      </c>
      <c r="B112" s="191">
        <v>0</v>
      </c>
      <c r="C112" s="176">
        <v>4</v>
      </c>
      <c r="D112" s="152">
        <v>0</v>
      </c>
      <c r="E112" s="192">
        <v>4</v>
      </c>
    </row>
    <row r="113" spans="1:5" ht="19.5" customHeight="1">
      <c r="A113" s="190" t="s">
        <v>105</v>
      </c>
      <c r="B113" s="191">
        <v>108677.08</v>
      </c>
      <c r="C113" s="176">
        <v>2501</v>
      </c>
      <c r="D113" s="152">
        <v>0</v>
      </c>
      <c r="E113" s="192">
        <v>111178.08</v>
      </c>
    </row>
    <row r="114" spans="1:5">
      <c r="A114" s="190" t="s">
        <v>91</v>
      </c>
      <c r="B114" s="191">
        <v>6823323.6799999997</v>
      </c>
      <c r="C114" s="176">
        <v>217962.37</v>
      </c>
      <c r="D114" s="152">
        <v>0</v>
      </c>
      <c r="E114" s="192">
        <v>7041286.0499999998</v>
      </c>
    </row>
    <row r="115" spans="1:5">
      <c r="A115" s="190" t="s">
        <v>92</v>
      </c>
      <c r="B115" s="191">
        <v>105578.63</v>
      </c>
      <c r="C115" s="176">
        <v>0</v>
      </c>
      <c r="D115" s="152">
        <v>0</v>
      </c>
      <c r="E115" s="192">
        <v>105578.63</v>
      </c>
    </row>
    <row r="116" spans="1:5">
      <c r="A116" s="190" t="s">
        <v>93</v>
      </c>
      <c r="B116" s="191">
        <v>5487778.3499999996</v>
      </c>
      <c r="C116" s="176">
        <v>27930</v>
      </c>
      <c r="D116" s="152">
        <v>0</v>
      </c>
      <c r="E116" s="192">
        <v>5515708.3499999996</v>
      </c>
    </row>
    <row r="117" spans="1:5">
      <c r="A117" s="190" t="s">
        <v>106</v>
      </c>
      <c r="B117" s="191">
        <v>0</v>
      </c>
      <c r="C117" s="176">
        <v>7320</v>
      </c>
      <c r="D117" s="152">
        <v>-7320</v>
      </c>
      <c r="E117" s="192">
        <v>0</v>
      </c>
    </row>
    <row r="118" spans="1:5">
      <c r="A118" s="193" t="s">
        <v>94</v>
      </c>
      <c r="B118" s="197">
        <v>0</v>
      </c>
      <c r="C118" s="177">
        <v>0</v>
      </c>
      <c r="D118" s="198">
        <v>0</v>
      </c>
      <c r="E118" s="194">
        <v>0</v>
      </c>
    </row>
    <row r="119" spans="1:5">
      <c r="A119" s="213" t="s">
        <v>283</v>
      </c>
      <c r="B119" s="217">
        <f>SUM(B7:B118)</f>
        <v>2.7939677238464355E-9</v>
      </c>
      <c r="C119" s="218">
        <f>SUM(C7:C118)</f>
        <v>4532012.7299999986</v>
      </c>
      <c r="D119" s="219">
        <f>SUM(D7:D118)</f>
        <v>-4532012.7300000014</v>
      </c>
      <c r="E119" s="220">
        <f>SUM(E7:E118)</f>
        <v>1.862645149230957E-9</v>
      </c>
    </row>
    <row r="121" spans="1:5">
      <c r="D121" s="4" t="s">
        <v>95</v>
      </c>
    </row>
    <row r="122" spans="1:5">
      <c r="D122" s="3"/>
    </row>
    <row r="123" spans="1:5">
      <c r="D123" s="3"/>
    </row>
    <row r="124" spans="1:5">
      <c r="C124" s="5"/>
      <c r="D124" s="4" t="s">
        <v>266</v>
      </c>
      <c r="E124" s="5"/>
    </row>
    <row r="125" spans="1:5">
      <c r="C125" s="5"/>
      <c r="D125" s="4" t="s">
        <v>96</v>
      </c>
      <c r="E125" s="5"/>
    </row>
  </sheetData>
  <mergeCells count="4">
    <mergeCell ref="A1:E1"/>
    <mergeCell ref="A2:E2"/>
    <mergeCell ref="A3:E3"/>
    <mergeCell ref="A4:E4"/>
  </mergeCells>
  <hyperlinks>
    <hyperlink ref="E20:F20" r:id="rId1" display="D:\นุ่น\งานงบประมาณประจำวัน\รายงานการเงิน ปี 2560\Attribute_Zfma55.aspx"/>
    <hyperlink ref="H20:J20" r:id="rId2" display="D:\นุ่น\งานงบประมาณประจำวัน\รายงานการเงิน ปี 2560\Attribute_Zfma55.aspx"/>
  </hyperlinks>
  <pageMargins left="0.31496062992125984" right="0.11811023622047245" top="0.35433070866141736" bottom="0.35433070866141736" header="0.31496062992125984" footer="0.31496062992125984"/>
  <pageSetup paperSize="9" scale="90" orientation="portrait" horizontalDpi="0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D35"/>
  <sheetViews>
    <sheetView workbookViewId="0">
      <selection activeCell="H10" sqref="H10"/>
    </sheetView>
  </sheetViews>
  <sheetFormatPr defaultRowHeight="14.25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4" ht="19.5">
      <c r="A1" s="272" t="s">
        <v>173</v>
      </c>
      <c r="B1" s="272"/>
      <c r="C1" s="272"/>
      <c r="D1" s="272"/>
    </row>
    <row r="2" spans="1:4" ht="19.5">
      <c r="A2" s="272" t="s">
        <v>132</v>
      </c>
      <c r="B2" s="272"/>
      <c r="C2" s="272"/>
      <c r="D2" s="272"/>
    </row>
    <row r="3" spans="1:4" ht="19.5">
      <c r="A3" s="272" t="s">
        <v>286</v>
      </c>
      <c r="B3" s="272"/>
      <c r="C3" s="272"/>
      <c r="D3" s="272"/>
    </row>
    <row r="4" spans="1:4" ht="19.5">
      <c r="A4" s="211"/>
      <c r="B4" s="211"/>
      <c r="C4" s="211"/>
      <c r="D4" s="211"/>
    </row>
    <row r="5" spans="1:4" ht="14.25" customHeight="1">
      <c r="A5" s="273" t="s">
        <v>169</v>
      </c>
      <c r="B5" s="275" t="s">
        <v>170</v>
      </c>
      <c r="C5" s="275" t="s">
        <v>171</v>
      </c>
      <c r="D5" s="277" t="s">
        <v>164</v>
      </c>
    </row>
    <row r="6" spans="1:4" ht="14.25" customHeight="1">
      <c r="A6" s="274"/>
      <c r="B6" s="276"/>
      <c r="C6" s="276"/>
      <c r="D6" s="278"/>
    </row>
    <row r="7" spans="1:4" ht="21">
      <c r="A7" s="60">
        <v>42996</v>
      </c>
      <c r="B7" s="75" t="s">
        <v>298</v>
      </c>
      <c r="C7" s="76" t="s">
        <v>299</v>
      </c>
      <c r="D7" s="77">
        <v>11100</v>
      </c>
    </row>
    <row r="8" spans="1:4" ht="21">
      <c r="A8" s="60">
        <v>42999</v>
      </c>
      <c r="B8" s="75" t="s">
        <v>300</v>
      </c>
      <c r="C8" s="76" t="s">
        <v>301</v>
      </c>
      <c r="D8" s="77">
        <v>11800</v>
      </c>
    </row>
    <row r="9" spans="1:4" ht="21">
      <c r="A9" s="60"/>
      <c r="B9" s="75"/>
      <c r="C9" s="76"/>
      <c r="D9" s="77"/>
    </row>
    <row r="10" spans="1:4" ht="19.5">
      <c r="A10" s="75"/>
      <c r="B10" s="75"/>
      <c r="C10" s="76"/>
      <c r="D10" s="77"/>
    </row>
    <row r="11" spans="1:4" ht="19.5">
      <c r="A11" s="75"/>
      <c r="B11" s="75"/>
      <c r="C11" s="76"/>
      <c r="D11" s="77"/>
    </row>
    <row r="12" spans="1:4" ht="19.5">
      <c r="A12" s="75"/>
      <c r="B12" s="75"/>
      <c r="C12" s="76"/>
      <c r="D12" s="77"/>
    </row>
    <row r="13" spans="1:4" ht="19.5">
      <c r="A13" s="75"/>
      <c r="B13" s="75"/>
      <c r="C13" s="76"/>
      <c r="D13" s="77"/>
    </row>
    <row r="14" spans="1:4" ht="19.5">
      <c r="A14" s="75"/>
      <c r="B14" s="75"/>
      <c r="C14" s="76"/>
      <c r="D14" s="77"/>
    </row>
    <row r="15" spans="1:4" ht="19.5">
      <c r="A15" s="75"/>
      <c r="B15" s="75"/>
      <c r="C15" s="76"/>
      <c r="D15" s="77"/>
    </row>
    <row r="16" spans="1:4" ht="19.5">
      <c r="A16" s="75"/>
      <c r="B16" s="75"/>
      <c r="C16" s="76"/>
      <c r="D16" s="77"/>
    </row>
    <row r="17" spans="1:4" ht="19.5">
      <c r="A17" s="75"/>
      <c r="B17" s="75"/>
      <c r="C17" s="76"/>
      <c r="D17" s="77"/>
    </row>
    <row r="18" spans="1:4" ht="19.5">
      <c r="A18" s="75"/>
      <c r="B18" s="75"/>
      <c r="C18" s="76"/>
      <c r="D18" s="77"/>
    </row>
    <row r="19" spans="1:4" ht="19.5">
      <c r="A19" s="75"/>
      <c r="B19" s="75"/>
      <c r="C19" s="76"/>
      <c r="D19" s="77"/>
    </row>
    <row r="20" spans="1:4" ht="19.5">
      <c r="A20" s="78"/>
      <c r="B20" s="78"/>
      <c r="C20" s="79" t="s">
        <v>172</v>
      </c>
      <c r="D20" s="80">
        <f>SUM(D7:D19)</f>
        <v>22900</v>
      </c>
    </row>
    <row r="21" spans="1:4" ht="19.5">
      <c r="A21" s="81"/>
      <c r="B21" s="81"/>
      <c r="C21" s="82"/>
      <c r="D21" s="52"/>
    </row>
    <row r="22" spans="1:4" ht="19.5">
      <c r="A22" s="83"/>
      <c r="B22" s="44"/>
      <c r="C22" s="34" t="s">
        <v>95</v>
      </c>
      <c r="D22" s="45"/>
    </row>
    <row r="23" spans="1:4" ht="19.5">
      <c r="A23" s="83"/>
      <c r="B23" s="44"/>
      <c r="C23" s="34"/>
      <c r="D23" s="45"/>
    </row>
    <row r="24" spans="1:4" ht="19.5">
      <c r="A24" s="83"/>
      <c r="B24" s="44"/>
      <c r="C24" s="34" t="s">
        <v>259</v>
      </c>
      <c r="D24" s="45"/>
    </row>
    <row r="25" spans="1:4" ht="19.5">
      <c r="A25" s="83"/>
      <c r="B25" s="44"/>
      <c r="C25" s="34" t="s">
        <v>267</v>
      </c>
      <c r="D25" s="45"/>
    </row>
    <row r="26" spans="1:4" ht="19.5">
      <c r="A26" s="83"/>
      <c r="B26" s="44"/>
      <c r="C26" s="34" t="s">
        <v>96</v>
      </c>
      <c r="D26" s="45"/>
    </row>
    <row r="27" spans="1:4">
      <c r="A27" s="84"/>
      <c r="B27" s="84"/>
      <c r="C27" s="84"/>
      <c r="D27" s="84"/>
    </row>
    <row r="28" spans="1:4">
      <c r="A28" s="84"/>
      <c r="B28" s="84"/>
      <c r="C28" s="84"/>
      <c r="D28" s="84"/>
    </row>
    <row r="29" spans="1:4">
      <c r="A29" s="84"/>
      <c r="B29" s="84"/>
      <c r="C29" s="84"/>
      <c r="D29" s="84"/>
    </row>
    <row r="30" spans="1:4">
      <c r="A30" s="84"/>
      <c r="B30" s="84"/>
      <c r="C30" s="84"/>
      <c r="D30" s="84"/>
    </row>
    <row r="31" spans="1:4">
      <c r="A31" s="84"/>
      <c r="B31" s="84"/>
      <c r="C31" s="84"/>
      <c r="D31" s="84"/>
    </row>
    <row r="32" spans="1:4">
      <c r="A32" s="84"/>
      <c r="B32" s="84"/>
      <c r="C32" s="84"/>
      <c r="D32" s="84"/>
    </row>
    <row r="33" spans="1:4">
      <c r="A33" s="84"/>
      <c r="B33" s="84"/>
      <c r="C33" s="84"/>
      <c r="D33" s="84"/>
    </row>
    <row r="34" spans="1:4">
      <c r="A34" s="84"/>
      <c r="B34" s="84"/>
      <c r="C34" s="84"/>
      <c r="D34" s="84"/>
    </row>
    <row r="35" spans="1:4">
      <c r="A35" s="84"/>
      <c r="B35" s="84"/>
      <c r="C35" s="84"/>
      <c r="D35" s="8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M19"/>
  <sheetViews>
    <sheetView zoomScale="90" zoomScaleNormal="90" workbookViewId="0">
      <selection activeCell="G14" sqref="G14"/>
    </sheetView>
  </sheetViews>
  <sheetFormatPr defaultRowHeight="21"/>
  <cols>
    <col min="1" max="1" width="6" style="114" bestFit="1" customWidth="1"/>
    <col min="2" max="2" width="25.375" style="85" customWidth="1"/>
    <col min="3" max="3" width="29.25" style="85" customWidth="1"/>
    <col min="4" max="4" width="10.375" style="115" customWidth="1"/>
    <col min="5" max="5" width="14.625" style="114" customWidth="1"/>
    <col min="6" max="6" width="11.25" style="23" customWidth="1"/>
    <col min="7" max="7" width="10.375" style="115" customWidth="1"/>
    <col min="8" max="8" width="17.25" style="114" customWidth="1"/>
    <col min="9" max="9" width="11.125" style="23" customWidth="1"/>
    <col min="10" max="10" width="10.75" style="118" customWidth="1"/>
    <col min="11" max="11" width="13.875" style="85" customWidth="1"/>
    <col min="12" max="12" width="9.875" style="85" customWidth="1"/>
    <col min="13" max="16384" width="9" style="85"/>
  </cols>
  <sheetData>
    <row r="1" spans="1:13">
      <c r="A1" s="284" t="s">
        <v>174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3">
      <c r="A2" s="285" t="s">
        <v>175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3">
      <c r="A3" s="285" t="s">
        <v>132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</row>
    <row r="4" spans="1:13">
      <c r="A4" s="285" t="s">
        <v>285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</row>
    <row r="5" spans="1:13" s="86" customFormat="1" ht="21" customHeight="1">
      <c r="A5" s="282" t="s">
        <v>176</v>
      </c>
      <c r="B5" s="282" t="s">
        <v>177</v>
      </c>
      <c r="C5" s="282" t="s">
        <v>178</v>
      </c>
      <c r="D5" s="286" t="s">
        <v>179</v>
      </c>
      <c r="E5" s="287"/>
      <c r="F5" s="288"/>
      <c r="G5" s="286" t="s">
        <v>180</v>
      </c>
      <c r="H5" s="287"/>
      <c r="I5" s="288"/>
      <c r="J5" s="282" t="s">
        <v>181</v>
      </c>
      <c r="K5" s="282" t="s">
        <v>182</v>
      </c>
      <c r="L5" s="282" t="s">
        <v>166</v>
      </c>
    </row>
    <row r="6" spans="1:13" s="86" customFormat="1">
      <c r="A6" s="283"/>
      <c r="B6" s="283"/>
      <c r="C6" s="283"/>
      <c r="D6" s="87" t="s">
        <v>183</v>
      </c>
      <c r="E6" s="88" t="s">
        <v>184</v>
      </c>
      <c r="F6" s="89" t="s">
        <v>164</v>
      </c>
      <c r="G6" s="87" t="s">
        <v>183</v>
      </c>
      <c r="H6" s="88" t="s">
        <v>184</v>
      </c>
      <c r="I6" s="89" t="s">
        <v>164</v>
      </c>
      <c r="J6" s="283"/>
      <c r="K6" s="283"/>
      <c r="L6" s="283"/>
    </row>
    <row r="7" spans="1:13" s="98" customFormat="1" ht="67.5" customHeight="1">
      <c r="A7" s="90">
        <v>1</v>
      </c>
      <c r="B7" s="91" t="s">
        <v>185</v>
      </c>
      <c r="C7" s="92" t="s">
        <v>261</v>
      </c>
      <c r="D7" s="93">
        <v>42695</v>
      </c>
      <c r="E7" s="94" t="s">
        <v>186</v>
      </c>
      <c r="F7" s="95">
        <v>7080</v>
      </c>
      <c r="G7" s="93">
        <v>42695</v>
      </c>
      <c r="H7" s="94" t="s">
        <v>187</v>
      </c>
      <c r="I7" s="95">
        <v>7080</v>
      </c>
      <c r="J7" s="96">
        <v>43008</v>
      </c>
      <c r="K7" s="90"/>
      <c r="L7" s="97"/>
    </row>
    <row r="8" spans="1:13" s="98" customFormat="1" ht="64.5" customHeight="1">
      <c r="A8" s="99">
        <v>2</v>
      </c>
      <c r="B8" s="91" t="s">
        <v>188</v>
      </c>
      <c r="C8" s="92" t="s">
        <v>262</v>
      </c>
      <c r="D8" s="93">
        <v>42321</v>
      </c>
      <c r="E8" s="94" t="s">
        <v>189</v>
      </c>
      <c r="F8" s="95">
        <v>38350</v>
      </c>
      <c r="G8" s="93">
        <v>42321</v>
      </c>
      <c r="H8" s="94" t="s">
        <v>190</v>
      </c>
      <c r="I8" s="95">
        <v>38350</v>
      </c>
      <c r="J8" s="96">
        <v>43444</v>
      </c>
      <c r="K8" s="99"/>
      <c r="L8" s="91" t="s">
        <v>191</v>
      </c>
    </row>
    <row r="9" spans="1:13" s="98" customFormat="1" ht="49.5" customHeight="1">
      <c r="A9" s="102">
        <v>3</v>
      </c>
      <c r="B9" s="91" t="s">
        <v>192</v>
      </c>
      <c r="C9" s="92" t="s">
        <v>193</v>
      </c>
      <c r="D9" s="93">
        <v>42675</v>
      </c>
      <c r="E9" s="94" t="s">
        <v>194</v>
      </c>
      <c r="F9" s="95">
        <v>13952.47</v>
      </c>
      <c r="G9" s="93">
        <v>42675</v>
      </c>
      <c r="H9" s="94" t="s">
        <v>195</v>
      </c>
      <c r="I9" s="95">
        <v>13952.47</v>
      </c>
      <c r="J9" s="96">
        <v>43053</v>
      </c>
      <c r="K9" s="102"/>
      <c r="L9" s="101"/>
    </row>
    <row r="10" spans="1:13" s="98" customFormat="1" ht="48.75" customHeight="1">
      <c r="A10" s="100">
        <v>4</v>
      </c>
      <c r="B10" s="91" t="s">
        <v>196</v>
      </c>
      <c r="C10" s="92" t="s">
        <v>263</v>
      </c>
      <c r="D10" s="93">
        <v>42678</v>
      </c>
      <c r="E10" s="94" t="s">
        <v>197</v>
      </c>
      <c r="F10" s="95">
        <v>38750</v>
      </c>
      <c r="G10" s="93">
        <v>42678</v>
      </c>
      <c r="H10" s="94" t="s">
        <v>198</v>
      </c>
      <c r="I10" s="95">
        <v>38750</v>
      </c>
      <c r="J10" s="96">
        <v>43799</v>
      </c>
      <c r="K10" s="103"/>
      <c r="L10" s="104"/>
    </row>
    <row r="11" spans="1:13" s="98" customFormat="1" ht="53.25" customHeight="1">
      <c r="A11" s="100">
        <v>5</v>
      </c>
      <c r="B11" s="153" t="s">
        <v>199</v>
      </c>
      <c r="C11" s="154" t="s">
        <v>200</v>
      </c>
      <c r="D11" s="155">
        <v>42678</v>
      </c>
      <c r="E11" s="156" t="s">
        <v>201</v>
      </c>
      <c r="F11" s="157">
        <v>57250</v>
      </c>
      <c r="G11" s="155">
        <v>42678</v>
      </c>
      <c r="H11" s="156" t="s">
        <v>202</v>
      </c>
      <c r="I11" s="157">
        <v>57250</v>
      </c>
      <c r="J11" s="158">
        <v>43133</v>
      </c>
      <c r="K11" s="100"/>
      <c r="L11" s="101"/>
      <c r="M11" s="159"/>
    </row>
    <row r="12" spans="1:13" s="98" customFormat="1" ht="55.5" customHeight="1" thickBot="1">
      <c r="A12" s="160">
        <v>6</v>
      </c>
      <c r="B12" s="161" t="s">
        <v>203</v>
      </c>
      <c r="C12" s="162" t="s">
        <v>264</v>
      </c>
      <c r="D12" s="163">
        <v>42726</v>
      </c>
      <c r="E12" s="164" t="s">
        <v>204</v>
      </c>
      <c r="F12" s="165">
        <v>308945</v>
      </c>
      <c r="G12" s="163">
        <v>42726</v>
      </c>
      <c r="H12" s="164" t="s">
        <v>205</v>
      </c>
      <c r="I12" s="165">
        <v>308945</v>
      </c>
      <c r="J12" s="166">
        <v>43696</v>
      </c>
      <c r="K12" s="160"/>
      <c r="L12" s="161"/>
    </row>
    <row r="13" spans="1:13" s="109" customFormat="1" ht="21.75" thickBot="1">
      <c r="A13" s="105"/>
      <c r="B13" s="279" t="s">
        <v>206</v>
      </c>
      <c r="C13" s="280"/>
      <c r="D13" s="280"/>
      <c r="E13" s="280"/>
      <c r="F13" s="280"/>
      <c r="G13" s="280"/>
      <c r="H13" s="281"/>
      <c r="I13" s="106">
        <f>SUM(I7:I12)</f>
        <v>464327.47</v>
      </c>
      <c r="J13" s="107"/>
      <c r="K13" s="178"/>
      <c r="L13" s="108"/>
      <c r="M13" s="179"/>
    </row>
    <row r="14" spans="1:13" s="109" customFormat="1">
      <c r="A14" s="110"/>
      <c r="B14" s="111"/>
      <c r="C14" s="111"/>
      <c r="D14" s="111"/>
      <c r="E14" s="111"/>
      <c r="F14" s="111"/>
      <c r="G14" s="111"/>
      <c r="H14" s="111"/>
      <c r="I14" s="112"/>
      <c r="J14" s="111"/>
      <c r="K14" s="113"/>
      <c r="L14" s="113"/>
    </row>
    <row r="15" spans="1:13">
      <c r="H15" s="1"/>
      <c r="I15" s="34" t="s">
        <v>95</v>
      </c>
      <c r="J15" s="23"/>
    </row>
    <row r="16" spans="1:13">
      <c r="H16" s="1"/>
      <c r="I16" s="34"/>
      <c r="J16" s="23"/>
    </row>
    <row r="17" spans="8:10">
      <c r="H17" s="116"/>
      <c r="I17" s="44"/>
      <c r="J17" s="116"/>
    </row>
    <row r="18" spans="8:10">
      <c r="H18" s="1"/>
      <c r="I18" s="34" t="s">
        <v>266</v>
      </c>
      <c r="J18" s="23"/>
    </row>
    <row r="19" spans="8:10">
      <c r="H19" s="117"/>
      <c r="I19" s="34" t="s">
        <v>96</v>
      </c>
    </row>
  </sheetData>
  <mergeCells count="13">
    <mergeCell ref="B13:H13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1811023622047245" right="0.11811023622047245" top="0" bottom="0" header="0.31496062992125984" footer="0.31496062992125984"/>
  <pageSetup paperSize="9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H24"/>
  <sheetViews>
    <sheetView topLeftCell="A13" workbookViewId="0">
      <selection activeCell="H16" sqref="H16"/>
    </sheetView>
  </sheetViews>
  <sheetFormatPr defaultRowHeight="21"/>
  <cols>
    <col min="1" max="1" width="5.875" style="119" customWidth="1"/>
    <col min="2" max="2" width="7" style="119" customWidth="1"/>
    <col min="3" max="3" width="40.125" style="119" customWidth="1"/>
    <col min="4" max="4" width="12.75" style="119" customWidth="1"/>
    <col min="5" max="5" width="7.75" style="119" customWidth="1"/>
    <col min="6" max="6" width="14.125" style="119" customWidth="1"/>
    <col min="7" max="16384" width="9" style="119"/>
  </cols>
  <sheetData>
    <row r="1" spans="1:6">
      <c r="A1" s="289" t="s">
        <v>207</v>
      </c>
      <c r="B1" s="289"/>
      <c r="C1" s="289"/>
      <c r="D1" s="289"/>
      <c r="E1" s="289"/>
      <c r="F1" s="289"/>
    </row>
    <row r="2" spans="1:6">
      <c r="A2" s="289" t="s">
        <v>132</v>
      </c>
      <c r="B2" s="289"/>
      <c r="C2" s="289"/>
      <c r="D2" s="289"/>
      <c r="E2" s="289"/>
      <c r="F2" s="289"/>
    </row>
    <row r="3" spans="1:6">
      <c r="A3" s="289" t="s">
        <v>286</v>
      </c>
      <c r="B3" s="289"/>
      <c r="C3" s="289"/>
      <c r="D3" s="289"/>
      <c r="E3" s="289"/>
      <c r="F3" s="289"/>
    </row>
    <row r="5" spans="1:6">
      <c r="A5" s="119" t="s">
        <v>302</v>
      </c>
      <c r="E5" s="120"/>
      <c r="F5" s="119">
        <v>39949.5</v>
      </c>
    </row>
    <row r="6" spans="1:6">
      <c r="A6" s="121" t="s">
        <v>135</v>
      </c>
      <c r="B6" s="122" t="s">
        <v>208</v>
      </c>
      <c r="E6" s="120"/>
    </row>
    <row r="7" spans="1:6">
      <c r="B7" s="123" t="s">
        <v>144</v>
      </c>
      <c r="E7" s="120"/>
    </row>
    <row r="8" spans="1:6">
      <c r="C8" s="119" t="s">
        <v>209</v>
      </c>
      <c r="D8" s="119">
        <v>217962.37</v>
      </c>
      <c r="E8" s="120"/>
    </row>
    <row r="9" spans="1:6">
      <c r="C9" s="119" t="s">
        <v>210</v>
      </c>
      <c r="D9" s="119">
        <v>0</v>
      </c>
      <c r="E9" s="120"/>
    </row>
    <row r="10" spans="1:6">
      <c r="C10" s="119" t="s">
        <v>147</v>
      </c>
      <c r="D10" s="119">
        <v>0</v>
      </c>
      <c r="E10" s="120"/>
    </row>
    <row r="11" spans="1:6">
      <c r="C11" s="119" t="s">
        <v>211</v>
      </c>
      <c r="D11" s="124">
        <v>0</v>
      </c>
      <c r="E11" s="120"/>
      <c r="F11" s="124">
        <f>SUM(D8:D11)</f>
        <v>217962.37</v>
      </c>
    </row>
    <row r="12" spans="1:6">
      <c r="A12" s="121" t="s">
        <v>137</v>
      </c>
      <c r="B12" s="122" t="s">
        <v>212</v>
      </c>
      <c r="E12" s="120"/>
    </row>
    <row r="13" spans="1:6">
      <c r="B13" s="123" t="s">
        <v>144</v>
      </c>
      <c r="E13" s="120"/>
    </row>
    <row r="14" spans="1:6">
      <c r="C14" s="119" t="s">
        <v>213</v>
      </c>
      <c r="D14" s="119">
        <v>27930</v>
      </c>
      <c r="E14" s="120"/>
    </row>
    <row r="15" spans="1:6">
      <c r="C15" s="119" t="s">
        <v>214</v>
      </c>
      <c r="D15" s="119">
        <f>217962.37+900</f>
        <v>218862.37</v>
      </c>
      <c r="E15" s="120"/>
    </row>
    <row r="16" spans="1:6">
      <c r="C16" s="119" t="s">
        <v>147</v>
      </c>
      <c r="D16" s="119">
        <v>0</v>
      </c>
      <c r="E16" s="120"/>
    </row>
    <row r="17" spans="1:8">
      <c r="C17" s="119" t="s">
        <v>215</v>
      </c>
      <c r="D17" s="124">
        <v>0</v>
      </c>
      <c r="E17" s="120"/>
      <c r="F17" s="124">
        <f>SUM(D14:D17)</f>
        <v>246792.37</v>
      </c>
      <c r="H17" s="221"/>
    </row>
    <row r="18" spans="1:8" ht="21.75" thickBot="1">
      <c r="A18" s="122" t="s">
        <v>216</v>
      </c>
      <c r="E18" s="120"/>
      <c r="F18" s="125">
        <f>+F5+F11-F17</f>
        <v>11119.5</v>
      </c>
    </row>
    <row r="19" spans="1:8" ht="21.75" thickTop="1">
      <c r="E19" s="120"/>
    </row>
    <row r="20" spans="1:8">
      <c r="B20" s="126"/>
      <c r="D20" s="32" t="s">
        <v>95</v>
      </c>
      <c r="E20" s="126"/>
      <c r="F20" s="126"/>
    </row>
    <row r="21" spans="1:8">
      <c r="B21" s="126"/>
      <c r="D21" s="32"/>
      <c r="E21" s="126"/>
      <c r="F21" s="126"/>
    </row>
    <row r="22" spans="1:8">
      <c r="B22" s="126"/>
      <c r="D22" s="32"/>
      <c r="E22" s="126"/>
      <c r="F22" s="126"/>
    </row>
    <row r="23" spans="1:8">
      <c r="B23" s="126"/>
      <c r="D23" s="127" t="s">
        <v>266</v>
      </c>
      <c r="E23" s="126"/>
      <c r="F23" s="126"/>
    </row>
    <row r="24" spans="1:8">
      <c r="D24" s="127" t="s">
        <v>96</v>
      </c>
      <c r="E24" s="126"/>
      <c r="F24" s="126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22"/>
  <sheetViews>
    <sheetView workbookViewId="0">
      <selection activeCell="I14" sqref="I14"/>
    </sheetView>
  </sheetViews>
  <sheetFormatPr defaultRowHeight="19.5"/>
  <cols>
    <col min="1" max="1" width="6.25" style="35" customWidth="1"/>
    <col min="2" max="2" width="7.5" style="35" customWidth="1"/>
    <col min="3" max="3" width="33.25" style="35" customWidth="1"/>
    <col min="4" max="4" width="12.25" style="35" customWidth="1"/>
    <col min="5" max="5" width="9" style="35"/>
    <col min="6" max="6" width="13.25" style="35" customWidth="1"/>
    <col min="7" max="16384" width="9" style="35"/>
  </cols>
  <sheetData>
    <row r="1" spans="1:6">
      <c r="A1" s="258" t="s">
        <v>217</v>
      </c>
      <c r="B1" s="258"/>
      <c r="C1" s="258"/>
      <c r="D1" s="258"/>
      <c r="E1" s="258"/>
      <c r="F1" s="258"/>
    </row>
    <row r="2" spans="1:6">
      <c r="A2" s="258" t="s">
        <v>132</v>
      </c>
      <c r="B2" s="258"/>
      <c r="C2" s="258"/>
      <c r="D2" s="258"/>
      <c r="E2" s="258"/>
      <c r="F2" s="258"/>
    </row>
    <row r="3" spans="1:6">
      <c r="A3" s="258" t="s">
        <v>286</v>
      </c>
      <c r="B3" s="258"/>
      <c r="C3" s="258"/>
      <c r="D3" s="258"/>
      <c r="E3" s="258"/>
      <c r="F3" s="258"/>
    </row>
    <row r="5" spans="1:6">
      <c r="A5" s="35" t="s">
        <v>303</v>
      </c>
      <c r="E5" s="36"/>
      <c r="F5" s="35">
        <v>464327.47</v>
      </c>
    </row>
    <row r="6" spans="1:6">
      <c r="A6" s="40" t="s">
        <v>135</v>
      </c>
      <c r="B6" s="41" t="s">
        <v>218</v>
      </c>
      <c r="E6" s="36"/>
    </row>
    <row r="7" spans="1:6">
      <c r="B7" s="38" t="s">
        <v>144</v>
      </c>
      <c r="E7" s="36"/>
    </row>
    <row r="8" spans="1:6">
      <c r="C8" s="35" t="s">
        <v>209</v>
      </c>
      <c r="D8" s="35">
        <v>0</v>
      </c>
      <c r="E8" s="36"/>
    </row>
    <row r="9" spans="1:6">
      <c r="C9" s="35" t="s">
        <v>219</v>
      </c>
      <c r="E9" s="36"/>
      <c r="F9" s="42">
        <f>SUM(D8:D9)</f>
        <v>0</v>
      </c>
    </row>
    <row r="10" spans="1:6">
      <c r="A10" s="40" t="s">
        <v>137</v>
      </c>
      <c r="B10" s="41" t="s">
        <v>220</v>
      </c>
      <c r="E10" s="36"/>
    </row>
    <row r="11" spans="1:6">
      <c r="B11" s="38" t="s">
        <v>144</v>
      </c>
      <c r="E11" s="36"/>
    </row>
    <row r="12" spans="1:6">
      <c r="C12" s="35" t="s">
        <v>213</v>
      </c>
      <c r="D12" s="35">
        <v>0</v>
      </c>
      <c r="E12" s="36"/>
    </row>
    <row r="13" spans="1:6">
      <c r="C13" s="35" t="s">
        <v>219</v>
      </c>
      <c r="D13" s="35">
        <v>0</v>
      </c>
      <c r="E13" s="36"/>
      <c r="F13" s="35">
        <f>+D12+D13</f>
        <v>0</v>
      </c>
    </row>
    <row r="14" spans="1:6" ht="20.25" thickBot="1">
      <c r="A14" s="41" t="s">
        <v>221</v>
      </c>
      <c r="E14" s="36"/>
      <c r="F14" s="37">
        <f>+F5+F9-F13</f>
        <v>464327.47</v>
      </c>
    </row>
    <row r="15" spans="1:6" ht="20.25" thickTop="1">
      <c r="E15" s="36"/>
    </row>
    <row r="17" spans="1:6">
      <c r="B17" s="43"/>
      <c r="D17" s="33" t="s">
        <v>222</v>
      </c>
      <c r="E17" s="43"/>
      <c r="F17" s="43"/>
    </row>
    <row r="18" spans="1:6">
      <c r="A18" s="33"/>
      <c r="B18" s="33"/>
      <c r="D18" s="33"/>
      <c r="E18" s="33"/>
      <c r="F18" s="33"/>
    </row>
    <row r="19" spans="1:6">
      <c r="B19" s="43"/>
      <c r="D19" s="33"/>
      <c r="E19" s="43"/>
      <c r="F19" s="43"/>
    </row>
    <row r="20" spans="1:6">
      <c r="B20" s="43"/>
      <c r="D20" s="34" t="s">
        <v>266</v>
      </c>
      <c r="E20" s="43"/>
      <c r="F20" s="43"/>
    </row>
    <row r="21" spans="1:6">
      <c r="B21" s="43"/>
      <c r="D21" s="34" t="s">
        <v>96</v>
      </c>
    </row>
    <row r="22" spans="1:6">
      <c r="D22" s="34"/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O52"/>
  <sheetViews>
    <sheetView workbookViewId="0">
      <selection activeCell="I50" sqref="I50"/>
    </sheetView>
  </sheetViews>
  <sheetFormatPr defaultRowHeight="21"/>
  <cols>
    <col min="1" max="2" width="13.625" style="1" customWidth="1"/>
    <col min="3" max="3" width="12.125" style="1" customWidth="1"/>
    <col min="4" max="4" width="18.25" style="1" customWidth="1"/>
    <col min="5" max="5" width="9.875" style="1" customWidth="1"/>
    <col min="6" max="6" width="13.125" style="1" customWidth="1"/>
    <col min="7" max="7" width="12.75" style="1" customWidth="1"/>
    <col min="8" max="8" width="11.375" style="1" customWidth="1"/>
    <col min="9" max="9" width="11.25" style="1" customWidth="1"/>
    <col min="10" max="10" width="12.5" style="136" customWidth="1"/>
    <col min="11" max="16384" width="9" style="1"/>
  </cols>
  <sheetData>
    <row r="1" spans="1:15" s="128" customFormat="1">
      <c r="A1" s="251" t="s">
        <v>223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5" s="128" customFormat="1">
      <c r="A2" s="251" t="s">
        <v>224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5" s="128" customFormat="1">
      <c r="A3" s="251" t="s">
        <v>304</v>
      </c>
      <c r="B3" s="251"/>
      <c r="C3" s="251"/>
      <c r="D3" s="251"/>
      <c r="E3" s="251"/>
      <c r="F3" s="251"/>
      <c r="G3" s="251"/>
      <c r="H3" s="251"/>
      <c r="I3" s="251"/>
      <c r="J3" s="251"/>
      <c r="K3" s="129"/>
      <c r="L3" s="129"/>
      <c r="M3" s="130"/>
      <c r="N3" s="130"/>
      <c r="O3" s="130"/>
    </row>
    <row r="4" spans="1:15" ht="21" customHeight="1">
      <c r="A4" s="297" t="s">
        <v>225</v>
      </c>
      <c r="B4" s="297"/>
      <c r="C4" s="297"/>
      <c r="D4" s="129"/>
    </row>
    <row r="5" spans="1:15" s="2" customFormat="1">
      <c r="A5" s="295" t="s">
        <v>226</v>
      </c>
      <c r="B5" s="295" t="s">
        <v>227</v>
      </c>
      <c r="C5" s="295" t="s">
        <v>228</v>
      </c>
      <c r="D5" s="295" t="s">
        <v>229</v>
      </c>
      <c r="E5" s="295" t="s">
        <v>230</v>
      </c>
      <c r="F5" s="295" t="s">
        <v>231</v>
      </c>
      <c r="G5" s="295" t="s">
        <v>232</v>
      </c>
      <c r="H5" s="296" t="s">
        <v>233</v>
      </c>
      <c r="I5" s="296"/>
      <c r="J5" s="296"/>
    </row>
    <row r="6" spans="1:15" s="2" customFormat="1">
      <c r="A6" s="295"/>
      <c r="B6" s="295"/>
      <c r="C6" s="295"/>
      <c r="D6" s="295"/>
      <c r="E6" s="295"/>
      <c r="F6" s="295"/>
      <c r="G6" s="295"/>
      <c r="H6" s="212" t="s">
        <v>5</v>
      </c>
      <c r="I6" s="212" t="s">
        <v>6</v>
      </c>
      <c r="J6" s="212" t="s">
        <v>7</v>
      </c>
      <c r="K6" s="186"/>
      <c r="L6" s="186"/>
      <c r="M6" s="186"/>
    </row>
    <row r="7" spans="1:15" ht="21" customHeight="1">
      <c r="A7" s="292" t="s">
        <v>276</v>
      </c>
      <c r="B7" s="292"/>
      <c r="C7" s="292"/>
      <c r="D7" s="292"/>
      <c r="E7" s="292"/>
      <c r="F7" s="292"/>
      <c r="G7" s="292"/>
      <c r="H7" s="292"/>
      <c r="I7" s="292"/>
      <c r="J7" s="222" t="s">
        <v>279</v>
      </c>
      <c r="K7" s="7"/>
      <c r="L7" s="7"/>
      <c r="M7" s="7"/>
    </row>
    <row r="8" spans="1:15" ht="21" customHeight="1">
      <c r="A8" s="290" t="s">
        <v>305</v>
      </c>
      <c r="B8" s="290"/>
      <c r="C8" s="290"/>
      <c r="D8" s="290"/>
      <c r="E8" s="290"/>
      <c r="F8" s="290"/>
      <c r="G8" s="290"/>
      <c r="H8" s="290"/>
      <c r="I8" s="290"/>
      <c r="J8" s="171" t="s">
        <v>268</v>
      </c>
      <c r="K8" s="7"/>
      <c r="L8" s="7"/>
      <c r="M8" s="7"/>
    </row>
    <row r="9" spans="1:15" ht="21" customHeight="1">
      <c r="A9" s="293" t="s">
        <v>306</v>
      </c>
      <c r="B9" s="293"/>
      <c r="C9" s="293"/>
      <c r="D9" s="293"/>
      <c r="E9" s="293"/>
      <c r="F9" s="293"/>
      <c r="G9" s="293"/>
      <c r="H9" s="223" t="s">
        <v>234</v>
      </c>
      <c r="I9" s="223" t="s">
        <v>234</v>
      </c>
      <c r="J9" s="223" t="s">
        <v>268</v>
      </c>
      <c r="K9" s="7"/>
      <c r="L9" s="7"/>
      <c r="M9" s="7"/>
    </row>
    <row r="10" spans="1:15" ht="21" customHeight="1">
      <c r="A10" s="294" t="s">
        <v>307</v>
      </c>
      <c r="B10" s="294"/>
      <c r="C10" s="294"/>
      <c r="D10" s="294"/>
      <c r="E10" s="294"/>
      <c r="F10" s="294"/>
      <c r="G10" s="294"/>
      <c r="H10" s="294"/>
      <c r="I10" s="294"/>
      <c r="J10" s="224" t="s">
        <v>278</v>
      </c>
      <c r="K10" s="7"/>
      <c r="L10" s="7"/>
      <c r="M10" s="7"/>
    </row>
    <row r="11" spans="1:15" ht="21" customHeight="1">
      <c r="A11" s="167" t="s">
        <v>308</v>
      </c>
      <c r="B11" s="225" t="s">
        <v>309</v>
      </c>
      <c r="C11" s="131" t="s">
        <v>237</v>
      </c>
      <c r="D11" s="225" t="s">
        <v>310</v>
      </c>
      <c r="E11" s="137"/>
      <c r="F11" s="225" t="s">
        <v>236</v>
      </c>
      <c r="G11" s="131" t="s">
        <v>236</v>
      </c>
      <c r="H11" s="200" t="s">
        <v>234</v>
      </c>
      <c r="I11" s="132" t="s">
        <v>311</v>
      </c>
      <c r="J11" s="201"/>
    </row>
    <row r="12" spans="1:15" ht="21" customHeight="1">
      <c r="A12" s="59"/>
      <c r="B12" s="147" t="s">
        <v>312</v>
      </c>
      <c r="C12" s="133" t="s">
        <v>235</v>
      </c>
      <c r="D12" s="147" t="s">
        <v>313</v>
      </c>
      <c r="E12" s="59"/>
      <c r="F12" s="147" t="s">
        <v>236</v>
      </c>
      <c r="G12" s="133" t="s">
        <v>236</v>
      </c>
      <c r="H12" s="180" t="s">
        <v>314</v>
      </c>
      <c r="I12" s="135" t="s">
        <v>234</v>
      </c>
      <c r="J12" s="203"/>
    </row>
    <row r="13" spans="1:15" ht="21" customHeight="1">
      <c r="A13" s="59"/>
      <c r="B13" s="147" t="s">
        <v>315</v>
      </c>
      <c r="C13" s="133" t="s">
        <v>235</v>
      </c>
      <c r="D13" s="147" t="s">
        <v>316</v>
      </c>
      <c r="E13" s="59"/>
      <c r="F13" s="147" t="s">
        <v>236</v>
      </c>
      <c r="G13" s="133" t="s">
        <v>236</v>
      </c>
      <c r="H13" s="180" t="s">
        <v>317</v>
      </c>
      <c r="I13" s="135" t="s">
        <v>234</v>
      </c>
      <c r="J13" s="202" t="s">
        <v>318</v>
      </c>
      <c r="K13" s="7"/>
      <c r="L13" s="7"/>
      <c r="M13" s="7"/>
    </row>
    <row r="14" spans="1:15" ht="21" customHeight="1">
      <c r="A14" s="134" t="s">
        <v>319</v>
      </c>
      <c r="B14" s="147" t="s">
        <v>320</v>
      </c>
      <c r="C14" s="133" t="s">
        <v>238</v>
      </c>
      <c r="D14" s="147" t="s">
        <v>236</v>
      </c>
      <c r="E14" s="59"/>
      <c r="F14" s="169"/>
      <c r="G14" s="133" t="s">
        <v>236</v>
      </c>
      <c r="H14" s="180" t="s">
        <v>234</v>
      </c>
      <c r="I14" s="135" t="s">
        <v>321</v>
      </c>
      <c r="J14" s="203"/>
    </row>
    <row r="15" spans="1:15" ht="21" customHeight="1">
      <c r="A15" s="59"/>
      <c r="B15" s="147" t="s">
        <v>322</v>
      </c>
      <c r="C15" s="133" t="s">
        <v>235</v>
      </c>
      <c r="D15" s="147" t="s">
        <v>323</v>
      </c>
      <c r="E15" s="59"/>
      <c r="F15" s="147" t="s">
        <v>236</v>
      </c>
      <c r="G15" s="133" t="s">
        <v>236</v>
      </c>
      <c r="H15" s="180" t="s">
        <v>324</v>
      </c>
      <c r="I15" s="135" t="s">
        <v>234</v>
      </c>
      <c r="J15" s="203"/>
    </row>
    <row r="16" spans="1:15" ht="21" customHeight="1">
      <c r="A16" s="59"/>
      <c r="B16" s="147" t="s">
        <v>325</v>
      </c>
      <c r="C16" s="133" t="s">
        <v>235</v>
      </c>
      <c r="D16" s="147" t="s">
        <v>326</v>
      </c>
      <c r="E16" s="59"/>
      <c r="F16" s="147" t="s">
        <v>236</v>
      </c>
      <c r="G16" s="133" t="s">
        <v>236</v>
      </c>
      <c r="H16" s="180" t="s">
        <v>327</v>
      </c>
      <c r="I16" s="135" t="s">
        <v>234</v>
      </c>
      <c r="J16" s="202" t="s">
        <v>328</v>
      </c>
      <c r="K16" s="7"/>
      <c r="L16" s="7"/>
      <c r="M16" s="7"/>
    </row>
    <row r="17" spans="1:13" ht="21" customHeight="1">
      <c r="A17" s="134" t="s">
        <v>329</v>
      </c>
      <c r="B17" s="147" t="s">
        <v>330</v>
      </c>
      <c r="C17" s="133" t="s">
        <v>235</v>
      </c>
      <c r="D17" s="147" t="s">
        <v>331</v>
      </c>
      <c r="E17" s="59"/>
      <c r="F17" s="147" t="s">
        <v>236</v>
      </c>
      <c r="G17" s="133" t="s">
        <v>236</v>
      </c>
      <c r="H17" s="180" t="s">
        <v>277</v>
      </c>
      <c r="I17" s="135" t="s">
        <v>234</v>
      </c>
      <c r="J17" s="202" t="s">
        <v>332</v>
      </c>
      <c r="K17" s="7"/>
      <c r="L17" s="7"/>
      <c r="M17" s="7"/>
    </row>
    <row r="18" spans="1:13" ht="21" customHeight="1">
      <c r="A18" s="134" t="s">
        <v>333</v>
      </c>
      <c r="B18" s="147" t="s">
        <v>334</v>
      </c>
      <c r="C18" s="133" t="s">
        <v>235</v>
      </c>
      <c r="D18" s="147" t="s">
        <v>335</v>
      </c>
      <c r="E18" s="59"/>
      <c r="F18" s="147" t="s">
        <v>236</v>
      </c>
      <c r="G18" s="133" t="s">
        <v>236</v>
      </c>
      <c r="H18" s="180" t="s">
        <v>274</v>
      </c>
      <c r="I18" s="135" t="s">
        <v>234</v>
      </c>
      <c r="J18" s="202" t="s">
        <v>336</v>
      </c>
      <c r="K18" s="7"/>
      <c r="L18" s="7"/>
      <c r="M18" s="7"/>
    </row>
    <row r="19" spans="1:13" ht="21" customHeight="1">
      <c r="A19" s="134" t="s">
        <v>337</v>
      </c>
      <c r="B19" s="147" t="s">
        <v>338</v>
      </c>
      <c r="C19" s="133" t="s">
        <v>235</v>
      </c>
      <c r="D19" s="147" t="s">
        <v>339</v>
      </c>
      <c r="E19" s="59"/>
      <c r="F19" s="147" t="s">
        <v>236</v>
      </c>
      <c r="G19" s="133" t="s">
        <v>236</v>
      </c>
      <c r="H19" s="180" t="s">
        <v>340</v>
      </c>
      <c r="I19" s="135" t="s">
        <v>234</v>
      </c>
      <c r="J19" s="202" t="s">
        <v>341</v>
      </c>
      <c r="K19" s="7"/>
      <c r="L19" s="7"/>
      <c r="M19" s="7"/>
    </row>
    <row r="20" spans="1:13" ht="21" customHeight="1">
      <c r="A20" s="134" t="s">
        <v>342</v>
      </c>
      <c r="B20" s="147" t="s">
        <v>343</v>
      </c>
      <c r="C20" s="133" t="s">
        <v>237</v>
      </c>
      <c r="D20" s="147" t="s">
        <v>344</v>
      </c>
      <c r="E20" s="59"/>
      <c r="F20" s="147" t="s">
        <v>236</v>
      </c>
      <c r="G20" s="133" t="s">
        <v>236</v>
      </c>
      <c r="H20" s="180" t="s">
        <v>234</v>
      </c>
      <c r="I20" s="135" t="s">
        <v>269</v>
      </c>
      <c r="J20" s="203"/>
    </row>
    <row r="21" spans="1:13" ht="21" customHeight="1">
      <c r="A21" s="59"/>
      <c r="B21" s="147" t="s">
        <v>345</v>
      </c>
      <c r="C21" s="133" t="s">
        <v>235</v>
      </c>
      <c r="D21" s="147" t="s">
        <v>346</v>
      </c>
      <c r="E21" s="59"/>
      <c r="F21" s="147" t="s">
        <v>236</v>
      </c>
      <c r="G21" s="133" t="s">
        <v>236</v>
      </c>
      <c r="H21" s="180" t="s">
        <v>347</v>
      </c>
      <c r="I21" s="135" t="s">
        <v>234</v>
      </c>
      <c r="J21" s="202" t="s">
        <v>348</v>
      </c>
      <c r="K21" s="7"/>
      <c r="L21" s="7"/>
      <c r="M21" s="7"/>
    </row>
    <row r="22" spans="1:13" ht="21" customHeight="1">
      <c r="A22" s="134" t="s">
        <v>349</v>
      </c>
      <c r="B22" s="147" t="s">
        <v>350</v>
      </c>
      <c r="C22" s="133" t="s">
        <v>235</v>
      </c>
      <c r="D22" s="147" t="s">
        <v>351</v>
      </c>
      <c r="E22" s="59"/>
      <c r="F22" s="147" t="s">
        <v>236</v>
      </c>
      <c r="G22" s="133" t="s">
        <v>236</v>
      </c>
      <c r="H22" s="180" t="s">
        <v>352</v>
      </c>
      <c r="I22" s="135" t="s">
        <v>234</v>
      </c>
      <c r="J22" s="203"/>
    </row>
    <row r="23" spans="1:13" ht="21" customHeight="1">
      <c r="A23" s="59"/>
      <c r="B23" s="147" t="s">
        <v>353</v>
      </c>
      <c r="C23" s="133" t="s">
        <v>235</v>
      </c>
      <c r="D23" s="147" t="s">
        <v>354</v>
      </c>
      <c r="E23" s="59"/>
      <c r="F23" s="147" t="s">
        <v>236</v>
      </c>
      <c r="G23" s="133" t="s">
        <v>236</v>
      </c>
      <c r="H23" s="180" t="s">
        <v>355</v>
      </c>
      <c r="I23" s="135" t="s">
        <v>234</v>
      </c>
      <c r="J23" s="202" t="s">
        <v>356</v>
      </c>
      <c r="K23" s="7"/>
      <c r="L23" s="7"/>
      <c r="M23" s="7"/>
    </row>
    <row r="24" spans="1:13" ht="21" customHeight="1">
      <c r="A24" s="134" t="s">
        <v>357</v>
      </c>
      <c r="B24" s="147" t="s">
        <v>358</v>
      </c>
      <c r="C24" s="133" t="s">
        <v>237</v>
      </c>
      <c r="D24" s="147" t="s">
        <v>359</v>
      </c>
      <c r="E24" s="59"/>
      <c r="F24" s="147" t="s">
        <v>236</v>
      </c>
      <c r="G24" s="133" t="s">
        <v>236</v>
      </c>
      <c r="H24" s="180" t="s">
        <v>234</v>
      </c>
      <c r="I24" s="135" t="s">
        <v>360</v>
      </c>
      <c r="J24" s="203"/>
    </row>
    <row r="25" spans="1:13" ht="21" customHeight="1">
      <c r="A25" s="59"/>
      <c r="B25" s="147" t="s">
        <v>361</v>
      </c>
      <c r="C25" s="133" t="s">
        <v>237</v>
      </c>
      <c r="D25" s="147" t="s">
        <v>362</v>
      </c>
      <c r="E25" s="59"/>
      <c r="F25" s="147" t="s">
        <v>236</v>
      </c>
      <c r="G25" s="133" t="s">
        <v>236</v>
      </c>
      <c r="H25" s="180" t="s">
        <v>234</v>
      </c>
      <c r="I25" s="135" t="s">
        <v>363</v>
      </c>
      <c r="J25" s="203"/>
    </row>
    <row r="26" spans="1:13" ht="21" customHeight="1">
      <c r="A26" s="59"/>
      <c r="B26" s="147" t="s">
        <v>364</v>
      </c>
      <c r="C26" s="133" t="s">
        <v>235</v>
      </c>
      <c r="D26" s="147" t="s">
        <v>365</v>
      </c>
      <c r="E26" s="59"/>
      <c r="F26" s="147" t="s">
        <v>236</v>
      </c>
      <c r="G26" s="133" t="s">
        <v>236</v>
      </c>
      <c r="H26" s="180" t="s">
        <v>366</v>
      </c>
      <c r="I26" s="135" t="s">
        <v>234</v>
      </c>
      <c r="J26" s="202" t="s">
        <v>367</v>
      </c>
      <c r="K26" s="7"/>
      <c r="L26" s="7"/>
      <c r="M26" s="7"/>
    </row>
    <row r="27" spans="1:13" ht="21" customHeight="1">
      <c r="A27" s="134" t="s">
        <v>368</v>
      </c>
      <c r="B27" s="147" t="s">
        <v>369</v>
      </c>
      <c r="C27" s="133" t="s">
        <v>237</v>
      </c>
      <c r="D27" s="147" t="s">
        <v>370</v>
      </c>
      <c r="E27" s="59"/>
      <c r="F27" s="147" t="s">
        <v>236</v>
      </c>
      <c r="G27" s="133" t="s">
        <v>236</v>
      </c>
      <c r="H27" s="180" t="s">
        <v>234</v>
      </c>
      <c r="I27" s="135" t="s">
        <v>371</v>
      </c>
      <c r="J27" s="203"/>
    </row>
    <row r="28" spans="1:13" ht="21" customHeight="1">
      <c r="A28" s="59"/>
      <c r="B28" s="147" t="s">
        <v>372</v>
      </c>
      <c r="C28" s="133" t="s">
        <v>235</v>
      </c>
      <c r="D28" s="147" t="s">
        <v>373</v>
      </c>
      <c r="E28" s="59"/>
      <c r="F28" s="147" t="s">
        <v>236</v>
      </c>
      <c r="G28" s="133" t="s">
        <v>236</v>
      </c>
      <c r="H28" s="180" t="s">
        <v>374</v>
      </c>
      <c r="I28" s="135" t="s">
        <v>234</v>
      </c>
      <c r="J28" s="202" t="s">
        <v>375</v>
      </c>
      <c r="K28" s="7"/>
      <c r="L28" s="7"/>
      <c r="M28" s="7"/>
    </row>
    <row r="29" spans="1:13" ht="21" customHeight="1">
      <c r="A29" s="134" t="s">
        <v>376</v>
      </c>
      <c r="B29" s="147" t="s">
        <v>377</v>
      </c>
      <c r="C29" s="133" t="s">
        <v>235</v>
      </c>
      <c r="D29" s="147" t="s">
        <v>378</v>
      </c>
      <c r="E29" s="59"/>
      <c r="F29" s="147" t="s">
        <v>236</v>
      </c>
      <c r="G29" s="133" t="s">
        <v>236</v>
      </c>
      <c r="H29" s="180" t="s">
        <v>379</v>
      </c>
      <c r="I29" s="135" t="s">
        <v>234</v>
      </c>
      <c r="J29" s="203"/>
    </row>
    <row r="30" spans="1:13" ht="21" customHeight="1">
      <c r="A30" s="59"/>
      <c r="B30" s="147" t="s">
        <v>380</v>
      </c>
      <c r="C30" s="133" t="s">
        <v>235</v>
      </c>
      <c r="D30" s="147" t="s">
        <v>381</v>
      </c>
      <c r="E30" s="59"/>
      <c r="F30" s="147" t="s">
        <v>236</v>
      </c>
      <c r="G30" s="133" t="s">
        <v>236</v>
      </c>
      <c r="H30" s="180" t="s">
        <v>277</v>
      </c>
      <c r="I30" s="135" t="s">
        <v>234</v>
      </c>
      <c r="J30" s="202" t="s">
        <v>382</v>
      </c>
      <c r="K30" s="7"/>
      <c r="L30" s="7"/>
      <c r="M30" s="7"/>
    </row>
    <row r="31" spans="1:13" ht="21" customHeight="1">
      <c r="A31" s="134" t="s">
        <v>383</v>
      </c>
      <c r="B31" s="147" t="s">
        <v>384</v>
      </c>
      <c r="C31" s="133" t="s">
        <v>235</v>
      </c>
      <c r="D31" s="147" t="s">
        <v>385</v>
      </c>
      <c r="E31" s="59"/>
      <c r="F31" s="147" t="s">
        <v>236</v>
      </c>
      <c r="G31" s="133" t="s">
        <v>236</v>
      </c>
      <c r="H31" s="180" t="s">
        <v>386</v>
      </c>
      <c r="I31" s="135" t="s">
        <v>234</v>
      </c>
      <c r="J31" s="203"/>
    </row>
    <row r="32" spans="1:13">
      <c r="A32" s="59"/>
      <c r="B32" s="147" t="s">
        <v>387</v>
      </c>
      <c r="C32" s="133" t="s">
        <v>235</v>
      </c>
      <c r="D32" s="147" t="s">
        <v>388</v>
      </c>
      <c r="E32" s="59"/>
      <c r="F32" s="147" t="s">
        <v>236</v>
      </c>
      <c r="G32" s="133" t="s">
        <v>236</v>
      </c>
      <c r="H32" s="180" t="s">
        <v>389</v>
      </c>
      <c r="I32" s="135" t="s">
        <v>234</v>
      </c>
      <c r="J32" s="203"/>
    </row>
    <row r="33" spans="1:13">
      <c r="A33" s="59"/>
      <c r="B33" s="147" t="s">
        <v>390</v>
      </c>
      <c r="C33" s="133" t="s">
        <v>235</v>
      </c>
      <c r="D33" s="147" t="s">
        <v>391</v>
      </c>
      <c r="E33" s="59"/>
      <c r="F33" s="147" t="s">
        <v>236</v>
      </c>
      <c r="G33" s="133" t="s">
        <v>236</v>
      </c>
      <c r="H33" s="180" t="s">
        <v>392</v>
      </c>
      <c r="I33" s="135" t="s">
        <v>234</v>
      </c>
      <c r="J33" s="202" t="s">
        <v>393</v>
      </c>
      <c r="K33" s="7"/>
      <c r="L33" s="7"/>
      <c r="M33" s="7"/>
    </row>
    <row r="34" spans="1:13">
      <c r="A34" s="134" t="s">
        <v>394</v>
      </c>
      <c r="B34" s="147" t="s">
        <v>395</v>
      </c>
      <c r="C34" s="133" t="s">
        <v>235</v>
      </c>
      <c r="D34" s="147" t="s">
        <v>396</v>
      </c>
      <c r="E34" s="59"/>
      <c r="F34" s="147" t="s">
        <v>236</v>
      </c>
      <c r="G34" s="133" t="s">
        <v>236</v>
      </c>
      <c r="H34" s="180" t="s">
        <v>397</v>
      </c>
      <c r="I34" s="135" t="s">
        <v>234</v>
      </c>
      <c r="J34" s="203"/>
    </row>
    <row r="35" spans="1:13">
      <c r="A35" s="59"/>
      <c r="B35" s="147" t="s">
        <v>398</v>
      </c>
      <c r="C35" s="133" t="s">
        <v>235</v>
      </c>
      <c r="D35" s="147" t="s">
        <v>399</v>
      </c>
      <c r="E35" s="59"/>
      <c r="F35" s="147" t="s">
        <v>236</v>
      </c>
      <c r="G35" s="133" t="s">
        <v>236</v>
      </c>
      <c r="H35" s="180" t="s">
        <v>400</v>
      </c>
      <c r="I35" s="135" t="s">
        <v>234</v>
      </c>
      <c r="J35" s="202" t="s">
        <v>401</v>
      </c>
      <c r="K35" s="7"/>
      <c r="L35" s="7"/>
      <c r="M35" s="7"/>
    </row>
    <row r="36" spans="1:13" ht="21" customHeight="1">
      <c r="A36" s="134" t="s">
        <v>402</v>
      </c>
      <c r="B36" s="147" t="s">
        <v>403</v>
      </c>
      <c r="C36" s="133" t="s">
        <v>235</v>
      </c>
      <c r="D36" s="147" t="s">
        <v>404</v>
      </c>
      <c r="E36" s="59"/>
      <c r="F36" s="147" t="s">
        <v>236</v>
      </c>
      <c r="G36" s="133" t="s">
        <v>236</v>
      </c>
      <c r="H36" s="180" t="s">
        <v>405</v>
      </c>
      <c r="I36" s="135" t="s">
        <v>234</v>
      </c>
      <c r="J36" s="203"/>
    </row>
    <row r="37" spans="1:13" ht="21" customHeight="1">
      <c r="A37" s="134"/>
      <c r="B37" s="147">
        <v>1600016697</v>
      </c>
      <c r="C37" s="133" t="s">
        <v>235</v>
      </c>
      <c r="D37" s="226" t="s">
        <v>406</v>
      </c>
      <c r="E37" s="59"/>
      <c r="F37" s="147" t="s">
        <v>236</v>
      </c>
      <c r="G37" s="133" t="s">
        <v>236</v>
      </c>
      <c r="H37" s="173">
        <v>9500</v>
      </c>
      <c r="I37" s="135" t="s">
        <v>234</v>
      </c>
      <c r="J37" s="203"/>
    </row>
    <row r="38" spans="1:13">
      <c r="A38" s="59"/>
      <c r="B38" s="147" t="s">
        <v>407</v>
      </c>
      <c r="C38" s="133" t="s">
        <v>235</v>
      </c>
      <c r="D38" s="147" t="s">
        <v>408</v>
      </c>
      <c r="E38" s="59"/>
      <c r="F38" s="147" t="s">
        <v>236</v>
      </c>
      <c r="G38" s="133" t="s">
        <v>236</v>
      </c>
      <c r="H38" s="180" t="s">
        <v>409</v>
      </c>
      <c r="I38" s="135" t="s">
        <v>234</v>
      </c>
      <c r="J38" s="202" t="s">
        <v>410</v>
      </c>
      <c r="K38" s="7"/>
      <c r="L38" s="7"/>
      <c r="M38" s="7"/>
    </row>
    <row r="39" spans="1:13">
      <c r="A39" s="134" t="s">
        <v>411</v>
      </c>
      <c r="B39" s="147" t="s">
        <v>412</v>
      </c>
      <c r="C39" s="133" t="s">
        <v>238</v>
      </c>
      <c r="D39" s="147" t="s">
        <v>236</v>
      </c>
      <c r="E39" s="59"/>
      <c r="F39" s="169"/>
      <c r="G39" s="133" t="s">
        <v>236</v>
      </c>
      <c r="H39" s="180" t="s">
        <v>234</v>
      </c>
      <c r="I39" s="135" t="s">
        <v>405</v>
      </c>
      <c r="J39" s="203"/>
    </row>
    <row r="40" spans="1:13">
      <c r="A40" s="227"/>
      <c r="B40" s="228" t="s">
        <v>413</v>
      </c>
      <c r="C40" s="181" t="s">
        <v>238</v>
      </c>
      <c r="D40" s="228" t="s">
        <v>236</v>
      </c>
      <c r="E40" s="66"/>
      <c r="F40" s="204"/>
      <c r="G40" s="181" t="s">
        <v>236</v>
      </c>
      <c r="H40" s="205" t="s">
        <v>234</v>
      </c>
      <c r="I40" s="148" t="s">
        <v>414</v>
      </c>
      <c r="J40" s="206" t="s">
        <v>415</v>
      </c>
      <c r="K40" s="7"/>
      <c r="L40" s="7"/>
      <c r="M40" s="7"/>
    </row>
    <row r="41" spans="1:13" ht="21" customHeight="1">
      <c r="A41" s="294" t="s">
        <v>416</v>
      </c>
      <c r="B41" s="294"/>
      <c r="C41" s="294"/>
      <c r="D41" s="294"/>
      <c r="E41" s="294"/>
      <c r="F41" s="294"/>
      <c r="G41" s="294"/>
      <c r="H41" s="229">
        <v>217962.37</v>
      </c>
      <c r="I41" s="224" t="s">
        <v>417</v>
      </c>
      <c r="J41" s="224" t="s">
        <v>415</v>
      </c>
      <c r="K41" s="7"/>
      <c r="L41" s="7"/>
      <c r="M41" s="7"/>
    </row>
    <row r="42" spans="1:13" ht="21" customHeight="1">
      <c r="A42" s="290" t="s">
        <v>270</v>
      </c>
      <c r="B42" s="290"/>
      <c r="C42" s="290"/>
      <c r="D42" s="290"/>
      <c r="E42" s="290"/>
      <c r="F42" s="290"/>
      <c r="G42" s="290"/>
      <c r="H42" s="230">
        <f>208462.37+9500</f>
        <v>217962.37</v>
      </c>
      <c r="I42" s="171" t="s">
        <v>417</v>
      </c>
      <c r="J42" s="230">
        <v>475446.97</v>
      </c>
      <c r="K42" s="7"/>
      <c r="L42" s="7"/>
      <c r="M42" s="7"/>
    </row>
    <row r="43" spans="1:13">
      <c r="A43" s="291" t="s">
        <v>239</v>
      </c>
      <c r="B43" s="291"/>
      <c r="C43" s="291"/>
      <c r="D43" s="291"/>
      <c r="E43" s="291"/>
      <c r="F43" s="291"/>
      <c r="G43" s="291"/>
      <c r="H43" s="231">
        <f>208462.37+9500</f>
        <v>217962.37</v>
      </c>
      <c r="I43" s="199" t="s">
        <v>417</v>
      </c>
      <c r="J43" s="231">
        <v>475446.97</v>
      </c>
      <c r="K43" s="7"/>
      <c r="L43" s="7"/>
      <c r="M43" s="7"/>
    </row>
    <row r="45" spans="1:13">
      <c r="F45" s="128"/>
      <c r="G45" s="3" t="s">
        <v>95</v>
      </c>
      <c r="H45" s="128"/>
    </row>
    <row r="46" spans="1:13">
      <c r="F46" s="128"/>
      <c r="G46" s="3"/>
      <c r="H46" s="128"/>
    </row>
    <row r="47" spans="1:13">
      <c r="F47" s="128"/>
      <c r="G47" s="3"/>
      <c r="H47" s="128"/>
    </row>
    <row r="48" spans="1:13">
      <c r="F48" s="128"/>
      <c r="G48" s="3" t="s">
        <v>266</v>
      </c>
      <c r="H48" s="128"/>
    </row>
    <row r="49" spans="6:8" ht="21" customHeight="1">
      <c r="F49" s="128"/>
      <c r="G49" s="3" t="s">
        <v>96</v>
      </c>
      <c r="H49" s="128"/>
    </row>
    <row r="50" spans="6:8" ht="21" customHeight="1"/>
    <row r="51" spans="6:8" ht="21" customHeight="1"/>
    <row r="52" spans="6:8" ht="21" customHeight="1"/>
  </sheetData>
  <mergeCells count="19"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  <mergeCell ref="A4:C4"/>
    <mergeCell ref="A42:G42"/>
    <mergeCell ref="A43:G43"/>
    <mergeCell ref="A7:I7"/>
    <mergeCell ref="A8:I8"/>
    <mergeCell ref="A9:G9"/>
    <mergeCell ref="A10:I10"/>
    <mergeCell ref="A41:G41"/>
  </mergeCells>
  <pageMargins left="0.51181102362204722" right="0.51181102362204722" top="0.55118110236220474" bottom="0.35433070866141736" header="0.31496062992125984" footer="0.31496062992125984"/>
  <pageSetup paperSize="9" scale="95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R54"/>
  <sheetViews>
    <sheetView zoomScale="90" zoomScaleNormal="90" workbookViewId="0">
      <selection activeCell="P55" sqref="P55"/>
    </sheetView>
  </sheetViews>
  <sheetFormatPr defaultRowHeight="21"/>
  <cols>
    <col min="1" max="1" width="11.375" style="1" customWidth="1"/>
    <col min="2" max="2" width="10" style="1" customWidth="1"/>
    <col min="3" max="3" width="6.75" style="127" customWidth="1"/>
    <col min="4" max="4" width="11.625" style="1" customWidth="1"/>
    <col min="5" max="7" width="10" style="1" customWidth="1"/>
    <col min="8" max="8" width="7.25" style="127" customWidth="1"/>
    <col min="9" max="9" width="11.5" style="1" customWidth="1"/>
    <col min="10" max="10" width="10.875" style="1" customWidth="1"/>
    <col min="11" max="11" width="9.75" style="1" customWidth="1"/>
    <col min="12" max="12" width="10.625" style="1" customWidth="1"/>
    <col min="13" max="13" width="10.125" style="1" customWidth="1"/>
    <col min="14" max="14" width="6.25" style="127" customWidth="1"/>
    <col min="15" max="15" width="12.375" style="1" customWidth="1"/>
    <col min="16" max="16" width="10.375" style="1" customWidth="1"/>
    <col min="17" max="17" width="9.875" style="1" customWidth="1"/>
    <col min="18" max="16384" width="9" style="1"/>
  </cols>
  <sheetData>
    <row r="1" spans="1:18" s="128" customFormat="1">
      <c r="A1" s="298" t="s">
        <v>240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8" s="128" customFormat="1">
      <c r="A2" s="299" t="s">
        <v>241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1:18" s="128" customFormat="1">
      <c r="A3" s="299" t="s">
        <v>242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</row>
    <row r="4" spans="1:18" s="128" customFormat="1">
      <c r="A4" s="299" t="s">
        <v>418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</row>
    <row r="5" spans="1:18" s="4" customFormat="1" ht="63">
      <c r="A5" s="232" t="s">
        <v>243</v>
      </c>
      <c r="B5" s="232" t="s">
        <v>226</v>
      </c>
      <c r="C5" s="233" t="s">
        <v>244</v>
      </c>
      <c r="D5" s="232" t="s">
        <v>245</v>
      </c>
      <c r="E5" s="234" t="s">
        <v>164</v>
      </c>
      <c r="F5" s="232" t="s">
        <v>246</v>
      </c>
      <c r="G5" s="234" t="s">
        <v>226</v>
      </c>
      <c r="H5" s="232" t="s">
        <v>244</v>
      </c>
      <c r="I5" s="234" t="s">
        <v>247</v>
      </c>
      <c r="J5" s="232" t="s">
        <v>164</v>
      </c>
      <c r="K5" s="234" t="s">
        <v>246</v>
      </c>
      <c r="L5" s="232" t="s">
        <v>248</v>
      </c>
      <c r="M5" s="234" t="s">
        <v>226</v>
      </c>
      <c r="N5" s="232" t="s">
        <v>244</v>
      </c>
      <c r="O5" s="234" t="s">
        <v>249</v>
      </c>
      <c r="P5" s="235" t="s">
        <v>164</v>
      </c>
      <c r="Q5" s="236" t="s">
        <v>246</v>
      </c>
      <c r="R5" s="187"/>
    </row>
    <row r="6" spans="1:18">
      <c r="A6" s="237" t="s">
        <v>419</v>
      </c>
      <c r="B6" s="131" t="s">
        <v>308</v>
      </c>
      <c r="C6" s="238" t="s">
        <v>250</v>
      </c>
      <c r="D6" s="239" t="s">
        <v>420</v>
      </c>
      <c r="E6" s="240">
        <v>19400</v>
      </c>
      <c r="F6" s="241" t="s">
        <v>233</v>
      </c>
      <c r="G6" s="225" t="s">
        <v>308</v>
      </c>
      <c r="H6" s="242" t="s">
        <v>251</v>
      </c>
      <c r="I6" s="225" t="s">
        <v>421</v>
      </c>
      <c r="J6" s="243">
        <v>19400</v>
      </c>
      <c r="K6" s="225" t="s">
        <v>233</v>
      </c>
      <c r="L6" s="56"/>
      <c r="M6" s="225" t="s">
        <v>308</v>
      </c>
      <c r="N6" s="242" t="s">
        <v>235</v>
      </c>
      <c r="O6" s="182" t="s">
        <v>315</v>
      </c>
      <c r="P6" s="243">
        <v>19400</v>
      </c>
      <c r="Q6" s="244" t="s">
        <v>233</v>
      </c>
      <c r="R6" s="130"/>
    </row>
    <row r="7" spans="1:18" ht="19.5" customHeight="1">
      <c r="A7" s="149" t="s">
        <v>419</v>
      </c>
      <c r="B7" s="59"/>
      <c r="C7" s="245" t="s">
        <v>250</v>
      </c>
      <c r="D7" s="59"/>
      <c r="E7" s="172">
        <v>19400</v>
      </c>
      <c r="F7" s="59"/>
      <c r="G7" s="169"/>
      <c r="H7" s="246"/>
      <c r="I7" s="169"/>
      <c r="J7" s="138">
        <v>19400</v>
      </c>
      <c r="K7" s="169"/>
      <c r="L7" s="138">
        <v>0</v>
      </c>
      <c r="M7" s="169"/>
      <c r="N7" s="246"/>
      <c r="O7" s="169"/>
      <c r="P7" s="59"/>
      <c r="Q7" s="207"/>
    </row>
    <row r="8" spans="1:18" ht="19.5" customHeight="1">
      <c r="A8" s="150" t="s">
        <v>422</v>
      </c>
      <c r="B8" s="133" t="s">
        <v>308</v>
      </c>
      <c r="C8" s="247" t="s">
        <v>250</v>
      </c>
      <c r="D8" s="133" t="s">
        <v>423</v>
      </c>
      <c r="E8" s="173">
        <v>18000</v>
      </c>
      <c r="F8" s="134" t="s">
        <v>233</v>
      </c>
      <c r="G8" s="147" t="s">
        <v>308</v>
      </c>
      <c r="H8" s="248" t="s">
        <v>251</v>
      </c>
      <c r="I8" s="147" t="s">
        <v>424</v>
      </c>
      <c r="J8" s="139">
        <v>18000</v>
      </c>
      <c r="K8" s="147" t="s">
        <v>233</v>
      </c>
      <c r="L8" s="59"/>
      <c r="M8" s="147" t="s">
        <v>308</v>
      </c>
      <c r="N8" s="248" t="s">
        <v>235</v>
      </c>
      <c r="O8" s="146" t="s">
        <v>312</v>
      </c>
      <c r="P8" s="139">
        <v>18000</v>
      </c>
      <c r="Q8" s="208" t="s">
        <v>233</v>
      </c>
      <c r="R8" s="130"/>
    </row>
    <row r="9" spans="1:18" ht="19.5" customHeight="1">
      <c r="A9" s="149" t="s">
        <v>422</v>
      </c>
      <c r="B9" s="59"/>
      <c r="C9" s="245" t="s">
        <v>250</v>
      </c>
      <c r="D9" s="59"/>
      <c r="E9" s="172">
        <v>18000</v>
      </c>
      <c r="F9" s="59"/>
      <c r="G9" s="169"/>
      <c r="H9" s="246"/>
      <c r="I9" s="169"/>
      <c r="J9" s="138">
        <v>18000</v>
      </c>
      <c r="K9" s="169"/>
      <c r="L9" s="138">
        <v>0</v>
      </c>
      <c r="M9" s="169"/>
      <c r="N9" s="246"/>
      <c r="O9" s="169"/>
      <c r="P9" s="59"/>
      <c r="Q9" s="207"/>
    </row>
    <row r="10" spans="1:18" ht="19.5" customHeight="1">
      <c r="A10" s="150" t="s">
        <v>425</v>
      </c>
      <c r="B10" s="133" t="s">
        <v>319</v>
      </c>
      <c r="C10" s="247" t="s">
        <v>250</v>
      </c>
      <c r="D10" s="133" t="s">
        <v>426</v>
      </c>
      <c r="E10" s="173">
        <v>23998.11</v>
      </c>
      <c r="F10" s="134" t="s">
        <v>233</v>
      </c>
      <c r="G10" s="147" t="s">
        <v>319</v>
      </c>
      <c r="H10" s="248" t="s">
        <v>251</v>
      </c>
      <c r="I10" s="147" t="s">
        <v>427</v>
      </c>
      <c r="J10" s="139">
        <v>23998.11</v>
      </c>
      <c r="K10" s="147" t="s">
        <v>233</v>
      </c>
      <c r="L10" s="59"/>
      <c r="M10" s="147" t="s">
        <v>319</v>
      </c>
      <c r="N10" s="248" t="s">
        <v>235</v>
      </c>
      <c r="O10" s="146" t="s">
        <v>322</v>
      </c>
      <c r="P10" s="139">
        <v>23998.11</v>
      </c>
      <c r="Q10" s="208" t="s">
        <v>233</v>
      </c>
      <c r="R10" s="130"/>
    </row>
    <row r="11" spans="1:18" ht="19.5" customHeight="1">
      <c r="A11" s="149" t="s">
        <v>425</v>
      </c>
      <c r="B11" s="59"/>
      <c r="C11" s="245" t="s">
        <v>250</v>
      </c>
      <c r="D11" s="59"/>
      <c r="E11" s="172">
        <v>23998.11</v>
      </c>
      <c r="F11" s="59"/>
      <c r="G11" s="169"/>
      <c r="H11" s="246"/>
      <c r="I11" s="169"/>
      <c r="J11" s="138">
        <v>23998.11</v>
      </c>
      <c r="K11" s="169"/>
      <c r="L11" s="138">
        <v>0</v>
      </c>
      <c r="M11" s="169"/>
      <c r="N11" s="246"/>
      <c r="O11" s="169"/>
      <c r="P11" s="59"/>
      <c r="Q11" s="207"/>
    </row>
    <row r="12" spans="1:18" ht="19.5" customHeight="1">
      <c r="A12" s="150" t="s">
        <v>428</v>
      </c>
      <c r="B12" s="133" t="s">
        <v>319</v>
      </c>
      <c r="C12" s="247" t="s">
        <v>250</v>
      </c>
      <c r="D12" s="133" t="s">
        <v>429</v>
      </c>
      <c r="E12" s="173">
        <v>10642.13</v>
      </c>
      <c r="F12" s="134" t="s">
        <v>233</v>
      </c>
      <c r="G12" s="147" t="s">
        <v>319</v>
      </c>
      <c r="H12" s="248" t="s">
        <v>251</v>
      </c>
      <c r="I12" s="147" t="s">
        <v>430</v>
      </c>
      <c r="J12" s="139">
        <v>10642.13</v>
      </c>
      <c r="K12" s="147" t="s">
        <v>233</v>
      </c>
      <c r="L12" s="59"/>
      <c r="M12" s="147" t="s">
        <v>319</v>
      </c>
      <c r="N12" s="248" t="s">
        <v>235</v>
      </c>
      <c r="O12" s="146" t="s">
        <v>325</v>
      </c>
      <c r="P12" s="139">
        <v>10642.13</v>
      </c>
      <c r="Q12" s="208" t="s">
        <v>233</v>
      </c>
      <c r="R12" s="130"/>
    </row>
    <row r="13" spans="1:18" ht="19.5" customHeight="1">
      <c r="A13" s="149" t="s">
        <v>428</v>
      </c>
      <c r="B13" s="59"/>
      <c r="C13" s="245" t="s">
        <v>250</v>
      </c>
      <c r="D13" s="59"/>
      <c r="E13" s="172">
        <v>10642.13</v>
      </c>
      <c r="F13" s="59"/>
      <c r="G13" s="169"/>
      <c r="H13" s="246"/>
      <c r="I13" s="169"/>
      <c r="J13" s="138">
        <v>10642.13</v>
      </c>
      <c r="K13" s="169"/>
      <c r="L13" s="138">
        <v>0</v>
      </c>
      <c r="M13" s="169"/>
      <c r="N13" s="246"/>
      <c r="O13" s="169"/>
      <c r="P13" s="59"/>
      <c r="Q13" s="207"/>
    </row>
    <row r="14" spans="1:18" ht="19.5" customHeight="1">
      <c r="A14" s="150" t="s">
        <v>431</v>
      </c>
      <c r="B14" s="133" t="s">
        <v>329</v>
      </c>
      <c r="C14" s="247" t="s">
        <v>250</v>
      </c>
      <c r="D14" s="133" t="s">
        <v>432</v>
      </c>
      <c r="E14" s="173">
        <v>1000</v>
      </c>
      <c r="F14" s="134" t="s">
        <v>233</v>
      </c>
      <c r="G14" s="147" t="s">
        <v>329</v>
      </c>
      <c r="H14" s="248" t="s">
        <v>251</v>
      </c>
      <c r="I14" s="147" t="s">
        <v>433</v>
      </c>
      <c r="J14" s="139">
        <v>1000</v>
      </c>
      <c r="K14" s="147" t="s">
        <v>233</v>
      </c>
      <c r="L14" s="59"/>
      <c r="M14" s="147" t="s">
        <v>329</v>
      </c>
      <c r="N14" s="248" t="s">
        <v>235</v>
      </c>
      <c r="O14" s="146" t="s">
        <v>330</v>
      </c>
      <c r="P14" s="139">
        <v>1000</v>
      </c>
      <c r="Q14" s="208" t="s">
        <v>233</v>
      </c>
      <c r="R14" s="130"/>
    </row>
    <row r="15" spans="1:18" ht="19.5" customHeight="1">
      <c r="A15" s="149" t="s">
        <v>431</v>
      </c>
      <c r="B15" s="59"/>
      <c r="C15" s="245" t="s">
        <v>250</v>
      </c>
      <c r="D15" s="59"/>
      <c r="E15" s="172">
        <v>1000</v>
      </c>
      <c r="F15" s="59"/>
      <c r="G15" s="169"/>
      <c r="H15" s="246"/>
      <c r="I15" s="169"/>
      <c r="J15" s="138">
        <v>1000</v>
      </c>
      <c r="K15" s="169"/>
      <c r="L15" s="138">
        <v>0</v>
      </c>
      <c r="M15" s="169"/>
      <c r="N15" s="246"/>
      <c r="O15" s="169"/>
      <c r="P15" s="59"/>
      <c r="Q15" s="207"/>
    </row>
    <row r="16" spans="1:18" ht="19.5" customHeight="1">
      <c r="A16" s="150" t="s">
        <v>434</v>
      </c>
      <c r="B16" s="133" t="s">
        <v>333</v>
      </c>
      <c r="C16" s="247" t="s">
        <v>250</v>
      </c>
      <c r="D16" s="133" t="s">
        <v>435</v>
      </c>
      <c r="E16" s="173">
        <v>5000</v>
      </c>
      <c r="F16" s="134" t="s">
        <v>233</v>
      </c>
      <c r="G16" s="147" t="s">
        <v>333</v>
      </c>
      <c r="H16" s="248" t="s">
        <v>251</v>
      </c>
      <c r="I16" s="147" t="s">
        <v>436</v>
      </c>
      <c r="J16" s="139">
        <v>5000</v>
      </c>
      <c r="K16" s="147" t="s">
        <v>233</v>
      </c>
      <c r="L16" s="59"/>
      <c r="M16" s="147" t="s">
        <v>333</v>
      </c>
      <c r="N16" s="248" t="s">
        <v>235</v>
      </c>
      <c r="O16" s="146" t="s">
        <v>334</v>
      </c>
      <c r="P16" s="139">
        <v>5000</v>
      </c>
      <c r="Q16" s="208" t="s">
        <v>233</v>
      </c>
      <c r="R16" s="130"/>
    </row>
    <row r="17" spans="1:18" ht="19.5" customHeight="1">
      <c r="A17" s="149" t="s">
        <v>434</v>
      </c>
      <c r="B17" s="59"/>
      <c r="C17" s="245" t="s">
        <v>250</v>
      </c>
      <c r="D17" s="59"/>
      <c r="E17" s="172">
        <v>5000</v>
      </c>
      <c r="F17" s="59"/>
      <c r="G17" s="169"/>
      <c r="H17" s="246"/>
      <c r="I17" s="169"/>
      <c r="J17" s="138">
        <v>5000</v>
      </c>
      <c r="K17" s="169"/>
      <c r="L17" s="138">
        <v>0</v>
      </c>
      <c r="M17" s="169"/>
      <c r="N17" s="246"/>
      <c r="O17" s="169"/>
      <c r="P17" s="59"/>
      <c r="Q17" s="207"/>
    </row>
    <row r="18" spans="1:18" ht="19.5" customHeight="1">
      <c r="A18" s="150" t="s">
        <v>437</v>
      </c>
      <c r="B18" s="133" t="s">
        <v>337</v>
      </c>
      <c r="C18" s="247" t="s">
        <v>250</v>
      </c>
      <c r="D18" s="133" t="s">
        <v>438</v>
      </c>
      <c r="E18" s="173">
        <v>2300</v>
      </c>
      <c r="F18" s="134" t="s">
        <v>233</v>
      </c>
      <c r="G18" s="147" t="s">
        <v>337</v>
      </c>
      <c r="H18" s="248" t="s">
        <v>251</v>
      </c>
      <c r="I18" s="147" t="s">
        <v>439</v>
      </c>
      <c r="J18" s="139">
        <v>2300</v>
      </c>
      <c r="K18" s="147" t="s">
        <v>233</v>
      </c>
      <c r="L18" s="59"/>
      <c r="M18" s="147" t="s">
        <v>337</v>
      </c>
      <c r="N18" s="248" t="s">
        <v>235</v>
      </c>
      <c r="O18" s="146" t="s">
        <v>338</v>
      </c>
      <c r="P18" s="139">
        <v>2300</v>
      </c>
      <c r="Q18" s="208" t="s">
        <v>233</v>
      </c>
      <c r="R18" s="130"/>
    </row>
    <row r="19" spans="1:18" ht="19.5" customHeight="1">
      <c r="A19" s="149" t="s">
        <v>437</v>
      </c>
      <c r="B19" s="59"/>
      <c r="C19" s="245" t="s">
        <v>250</v>
      </c>
      <c r="D19" s="59"/>
      <c r="E19" s="172">
        <v>2300</v>
      </c>
      <c r="F19" s="59"/>
      <c r="G19" s="169"/>
      <c r="H19" s="246"/>
      <c r="I19" s="169"/>
      <c r="J19" s="138">
        <v>2300</v>
      </c>
      <c r="K19" s="169"/>
      <c r="L19" s="138">
        <v>0</v>
      </c>
      <c r="M19" s="169"/>
      <c r="N19" s="246"/>
      <c r="O19" s="169"/>
      <c r="P19" s="59"/>
      <c r="Q19" s="207"/>
    </row>
    <row r="20" spans="1:18" ht="19.5" customHeight="1">
      <c r="A20" s="150" t="s">
        <v>440</v>
      </c>
      <c r="B20" s="133" t="s">
        <v>342</v>
      </c>
      <c r="C20" s="247" t="s">
        <v>250</v>
      </c>
      <c r="D20" s="133" t="s">
        <v>441</v>
      </c>
      <c r="E20" s="173">
        <v>38520.01</v>
      </c>
      <c r="F20" s="134" t="s">
        <v>233</v>
      </c>
      <c r="G20" s="147" t="s">
        <v>342</v>
      </c>
      <c r="H20" s="248" t="s">
        <v>251</v>
      </c>
      <c r="I20" s="147" t="s">
        <v>442</v>
      </c>
      <c r="J20" s="139">
        <v>38520.01</v>
      </c>
      <c r="K20" s="147" t="s">
        <v>233</v>
      </c>
      <c r="L20" s="59"/>
      <c r="M20" s="147" t="s">
        <v>342</v>
      </c>
      <c r="N20" s="248" t="s">
        <v>235</v>
      </c>
      <c r="O20" s="146" t="s">
        <v>345</v>
      </c>
      <c r="P20" s="139">
        <v>38520.01</v>
      </c>
      <c r="Q20" s="208" t="s">
        <v>233</v>
      </c>
      <c r="R20" s="130"/>
    </row>
    <row r="21" spans="1:18" ht="19.5" customHeight="1">
      <c r="A21" s="168"/>
      <c r="B21" s="133" t="s">
        <v>349</v>
      </c>
      <c r="C21" s="247" t="s">
        <v>250</v>
      </c>
      <c r="D21" s="133" t="s">
        <v>443</v>
      </c>
      <c r="E21" s="173">
        <v>21300</v>
      </c>
      <c r="F21" s="134" t="s">
        <v>233</v>
      </c>
      <c r="G21" s="147" t="s">
        <v>349</v>
      </c>
      <c r="H21" s="248" t="s">
        <v>251</v>
      </c>
      <c r="I21" s="147" t="s">
        <v>444</v>
      </c>
      <c r="J21" s="139">
        <v>21300</v>
      </c>
      <c r="K21" s="147" t="s">
        <v>233</v>
      </c>
      <c r="L21" s="59"/>
      <c r="M21" s="147" t="s">
        <v>349</v>
      </c>
      <c r="N21" s="248" t="s">
        <v>235</v>
      </c>
      <c r="O21" s="146" t="s">
        <v>350</v>
      </c>
      <c r="P21" s="139">
        <v>21300</v>
      </c>
      <c r="Q21" s="208" t="s">
        <v>233</v>
      </c>
      <c r="R21" s="130"/>
    </row>
    <row r="22" spans="1:18" ht="19.5" customHeight="1">
      <c r="A22" s="149" t="s">
        <v>440</v>
      </c>
      <c r="B22" s="59"/>
      <c r="C22" s="245" t="s">
        <v>250</v>
      </c>
      <c r="D22" s="59"/>
      <c r="E22" s="172">
        <v>59820.01</v>
      </c>
      <c r="F22" s="59"/>
      <c r="G22" s="169"/>
      <c r="H22" s="246"/>
      <c r="I22" s="169"/>
      <c r="J22" s="138">
        <v>59820.01</v>
      </c>
      <c r="K22" s="169"/>
      <c r="L22" s="138">
        <v>0</v>
      </c>
      <c r="M22" s="169"/>
      <c r="N22" s="246"/>
      <c r="O22" s="169"/>
      <c r="P22" s="59"/>
      <c r="Q22" s="207"/>
    </row>
    <row r="23" spans="1:18" ht="19.5" customHeight="1">
      <c r="A23" s="150" t="s">
        <v>445</v>
      </c>
      <c r="B23" s="133" t="s">
        <v>349</v>
      </c>
      <c r="C23" s="247" t="s">
        <v>250</v>
      </c>
      <c r="D23" s="133" t="s">
        <v>446</v>
      </c>
      <c r="E23" s="173">
        <v>6548.83</v>
      </c>
      <c r="F23" s="134" t="s">
        <v>233</v>
      </c>
      <c r="G23" s="147" t="s">
        <v>349</v>
      </c>
      <c r="H23" s="248" t="s">
        <v>251</v>
      </c>
      <c r="I23" s="147" t="s">
        <v>447</v>
      </c>
      <c r="J23" s="139">
        <v>6548.83</v>
      </c>
      <c r="K23" s="147" t="s">
        <v>233</v>
      </c>
      <c r="L23" s="59"/>
      <c r="M23" s="147" t="s">
        <v>349</v>
      </c>
      <c r="N23" s="248" t="s">
        <v>235</v>
      </c>
      <c r="O23" s="146" t="s">
        <v>353</v>
      </c>
      <c r="P23" s="139">
        <v>6548.83</v>
      </c>
      <c r="Q23" s="208" t="s">
        <v>233</v>
      </c>
      <c r="R23" s="130"/>
    </row>
    <row r="24" spans="1:18" ht="19.5" customHeight="1">
      <c r="A24" s="149" t="s">
        <v>445</v>
      </c>
      <c r="B24" s="59"/>
      <c r="C24" s="245" t="s">
        <v>250</v>
      </c>
      <c r="D24" s="59"/>
      <c r="E24" s="172">
        <v>6548.83</v>
      </c>
      <c r="F24" s="59"/>
      <c r="G24" s="169"/>
      <c r="H24" s="246"/>
      <c r="I24" s="169"/>
      <c r="J24" s="138">
        <v>6548.83</v>
      </c>
      <c r="K24" s="169"/>
      <c r="L24" s="138">
        <v>0</v>
      </c>
      <c r="M24" s="169"/>
      <c r="N24" s="246"/>
      <c r="O24" s="169"/>
      <c r="P24" s="59"/>
      <c r="Q24" s="207"/>
    </row>
    <row r="25" spans="1:18" ht="19.5" customHeight="1">
      <c r="A25" s="150" t="s">
        <v>448</v>
      </c>
      <c r="B25" s="133" t="s">
        <v>357</v>
      </c>
      <c r="C25" s="247" t="s">
        <v>250</v>
      </c>
      <c r="D25" s="133" t="s">
        <v>449</v>
      </c>
      <c r="E25" s="173">
        <v>3000</v>
      </c>
      <c r="F25" s="134" t="s">
        <v>233</v>
      </c>
      <c r="G25" s="147" t="s">
        <v>357</v>
      </c>
      <c r="H25" s="248" t="s">
        <v>251</v>
      </c>
      <c r="I25" s="147" t="s">
        <v>450</v>
      </c>
      <c r="J25" s="139">
        <v>3000</v>
      </c>
      <c r="K25" s="147" t="s">
        <v>233</v>
      </c>
      <c r="L25" s="59"/>
      <c r="M25" s="147" t="s">
        <v>357</v>
      </c>
      <c r="N25" s="248" t="s">
        <v>235</v>
      </c>
      <c r="O25" s="146" t="s">
        <v>364</v>
      </c>
      <c r="P25" s="139">
        <v>3000</v>
      </c>
      <c r="Q25" s="208" t="s">
        <v>233</v>
      </c>
      <c r="R25" s="130"/>
    </row>
    <row r="26" spans="1:18" ht="19.5" customHeight="1">
      <c r="A26" s="149" t="s">
        <v>448</v>
      </c>
      <c r="B26" s="59"/>
      <c r="C26" s="245" t="s">
        <v>250</v>
      </c>
      <c r="D26" s="59"/>
      <c r="E26" s="172">
        <v>3000</v>
      </c>
      <c r="F26" s="59"/>
      <c r="G26" s="169"/>
      <c r="H26" s="246"/>
      <c r="I26" s="169"/>
      <c r="J26" s="138">
        <v>3000</v>
      </c>
      <c r="K26" s="169"/>
      <c r="L26" s="138">
        <v>0</v>
      </c>
      <c r="M26" s="169"/>
      <c r="N26" s="246"/>
      <c r="O26" s="169"/>
      <c r="P26" s="59"/>
      <c r="Q26" s="207"/>
    </row>
    <row r="27" spans="1:18" ht="19.5" customHeight="1">
      <c r="A27" s="150" t="s">
        <v>451</v>
      </c>
      <c r="B27" s="133" t="s">
        <v>368</v>
      </c>
      <c r="C27" s="247" t="s">
        <v>250</v>
      </c>
      <c r="D27" s="133" t="s">
        <v>452</v>
      </c>
      <c r="E27" s="173">
        <v>1200</v>
      </c>
      <c r="F27" s="134" t="s">
        <v>233</v>
      </c>
      <c r="G27" s="147" t="s">
        <v>368</v>
      </c>
      <c r="H27" s="248" t="s">
        <v>251</v>
      </c>
      <c r="I27" s="147" t="s">
        <v>453</v>
      </c>
      <c r="J27" s="139">
        <v>1200</v>
      </c>
      <c r="K27" s="147" t="s">
        <v>233</v>
      </c>
      <c r="L27" s="59"/>
      <c r="M27" s="147" t="s">
        <v>368</v>
      </c>
      <c r="N27" s="248" t="s">
        <v>235</v>
      </c>
      <c r="O27" s="146" t="s">
        <v>372</v>
      </c>
      <c r="P27" s="139">
        <v>1200</v>
      </c>
      <c r="Q27" s="208" t="s">
        <v>233</v>
      </c>
      <c r="R27" s="130"/>
    </row>
    <row r="28" spans="1:18" ht="19.5" customHeight="1">
      <c r="A28" s="149" t="s">
        <v>451</v>
      </c>
      <c r="B28" s="59"/>
      <c r="C28" s="245" t="s">
        <v>250</v>
      </c>
      <c r="D28" s="59"/>
      <c r="E28" s="172">
        <v>1200</v>
      </c>
      <c r="F28" s="59"/>
      <c r="G28" s="169"/>
      <c r="H28" s="246"/>
      <c r="I28" s="169"/>
      <c r="J28" s="138">
        <v>1200</v>
      </c>
      <c r="K28" s="169"/>
      <c r="L28" s="138">
        <v>0</v>
      </c>
      <c r="M28" s="169"/>
      <c r="N28" s="246"/>
      <c r="O28" s="169"/>
      <c r="P28" s="59"/>
      <c r="Q28" s="207"/>
    </row>
    <row r="29" spans="1:18" ht="19.5" customHeight="1">
      <c r="A29" s="150" t="s">
        <v>454</v>
      </c>
      <c r="B29" s="133" t="s">
        <v>376</v>
      </c>
      <c r="C29" s="247" t="s">
        <v>250</v>
      </c>
      <c r="D29" s="133" t="s">
        <v>455</v>
      </c>
      <c r="E29" s="173">
        <v>1000</v>
      </c>
      <c r="F29" s="134" t="s">
        <v>233</v>
      </c>
      <c r="G29" s="147" t="s">
        <v>376</v>
      </c>
      <c r="H29" s="248" t="s">
        <v>251</v>
      </c>
      <c r="I29" s="147" t="s">
        <v>456</v>
      </c>
      <c r="J29" s="139">
        <v>1000</v>
      </c>
      <c r="K29" s="147" t="s">
        <v>233</v>
      </c>
      <c r="L29" s="59"/>
      <c r="M29" s="147" t="s">
        <v>376</v>
      </c>
      <c r="N29" s="248" t="s">
        <v>235</v>
      </c>
      <c r="O29" s="146" t="s">
        <v>380</v>
      </c>
      <c r="P29" s="139">
        <v>1000</v>
      </c>
      <c r="Q29" s="208" t="s">
        <v>233</v>
      </c>
      <c r="R29" s="130"/>
    </row>
    <row r="30" spans="1:18" ht="19.5" customHeight="1">
      <c r="A30" s="149" t="s">
        <v>454</v>
      </c>
      <c r="B30" s="59"/>
      <c r="C30" s="245" t="s">
        <v>250</v>
      </c>
      <c r="D30" s="59"/>
      <c r="E30" s="172">
        <v>1000</v>
      </c>
      <c r="F30" s="59"/>
      <c r="G30" s="169"/>
      <c r="H30" s="246"/>
      <c r="I30" s="169"/>
      <c r="J30" s="138">
        <v>1000</v>
      </c>
      <c r="K30" s="169"/>
      <c r="L30" s="138">
        <v>0</v>
      </c>
      <c r="M30" s="169"/>
      <c r="N30" s="246"/>
      <c r="O30" s="169"/>
      <c r="P30" s="59"/>
      <c r="Q30" s="207"/>
    </row>
    <row r="31" spans="1:18" ht="19.5" customHeight="1">
      <c r="A31" s="150" t="s">
        <v>457</v>
      </c>
      <c r="B31" s="133" t="s">
        <v>376</v>
      </c>
      <c r="C31" s="247" t="s">
        <v>250</v>
      </c>
      <c r="D31" s="133" t="s">
        <v>458</v>
      </c>
      <c r="E31" s="173">
        <v>3800</v>
      </c>
      <c r="F31" s="134" t="s">
        <v>233</v>
      </c>
      <c r="G31" s="147" t="s">
        <v>376</v>
      </c>
      <c r="H31" s="248" t="s">
        <v>251</v>
      </c>
      <c r="I31" s="147" t="s">
        <v>459</v>
      </c>
      <c r="J31" s="139">
        <v>3800</v>
      </c>
      <c r="K31" s="147" t="s">
        <v>233</v>
      </c>
      <c r="L31" s="59"/>
      <c r="M31" s="147" t="s">
        <v>376</v>
      </c>
      <c r="N31" s="248" t="s">
        <v>235</v>
      </c>
      <c r="O31" s="146" t="s">
        <v>377</v>
      </c>
      <c r="P31" s="139">
        <v>3800</v>
      </c>
      <c r="Q31" s="208" t="s">
        <v>233</v>
      </c>
      <c r="R31" s="130"/>
    </row>
    <row r="32" spans="1:18" ht="19.5" customHeight="1">
      <c r="A32" s="149" t="s">
        <v>457</v>
      </c>
      <c r="B32" s="59"/>
      <c r="C32" s="245" t="s">
        <v>250</v>
      </c>
      <c r="D32" s="59"/>
      <c r="E32" s="172">
        <v>3800</v>
      </c>
      <c r="F32" s="59"/>
      <c r="G32" s="169"/>
      <c r="H32" s="246"/>
      <c r="I32" s="169"/>
      <c r="J32" s="138">
        <v>3800</v>
      </c>
      <c r="K32" s="169"/>
      <c r="L32" s="138">
        <v>0</v>
      </c>
      <c r="M32" s="169"/>
      <c r="N32" s="246"/>
      <c r="O32" s="169"/>
      <c r="P32" s="59"/>
      <c r="Q32" s="207"/>
    </row>
    <row r="33" spans="1:18" ht="19.5" customHeight="1">
      <c r="A33" s="150" t="s">
        <v>460</v>
      </c>
      <c r="B33" s="133" t="s">
        <v>383</v>
      </c>
      <c r="C33" s="247" t="s">
        <v>250</v>
      </c>
      <c r="D33" s="133" t="s">
        <v>461</v>
      </c>
      <c r="E33" s="173">
        <v>7500</v>
      </c>
      <c r="F33" s="134" t="s">
        <v>233</v>
      </c>
      <c r="G33" s="147" t="s">
        <v>383</v>
      </c>
      <c r="H33" s="248" t="s">
        <v>251</v>
      </c>
      <c r="I33" s="147" t="s">
        <v>462</v>
      </c>
      <c r="J33" s="139">
        <v>7500</v>
      </c>
      <c r="K33" s="147" t="s">
        <v>233</v>
      </c>
      <c r="L33" s="59"/>
      <c r="M33" s="147" t="s">
        <v>383</v>
      </c>
      <c r="N33" s="248" t="s">
        <v>235</v>
      </c>
      <c r="O33" s="146" t="s">
        <v>387</v>
      </c>
      <c r="P33" s="139">
        <v>7500</v>
      </c>
      <c r="Q33" s="208" t="s">
        <v>233</v>
      </c>
      <c r="R33" s="130"/>
    </row>
    <row r="34" spans="1:18" ht="19.5" customHeight="1">
      <c r="A34" s="149" t="s">
        <v>460</v>
      </c>
      <c r="B34" s="59"/>
      <c r="C34" s="245" t="s">
        <v>250</v>
      </c>
      <c r="D34" s="59"/>
      <c r="E34" s="172">
        <v>7500</v>
      </c>
      <c r="F34" s="59"/>
      <c r="G34" s="169"/>
      <c r="H34" s="246"/>
      <c r="I34" s="169"/>
      <c r="J34" s="138">
        <v>7500</v>
      </c>
      <c r="K34" s="169"/>
      <c r="L34" s="138">
        <v>0</v>
      </c>
      <c r="M34" s="169"/>
      <c r="N34" s="246"/>
      <c r="O34" s="169"/>
      <c r="P34" s="59"/>
      <c r="Q34" s="207"/>
    </row>
    <row r="35" spans="1:18">
      <c r="A35" s="150" t="s">
        <v>463</v>
      </c>
      <c r="B35" s="133" t="s">
        <v>383</v>
      </c>
      <c r="C35" s="247" t="s">
        <v>250</v>
      </c>
      <c r="D35" s="133" t="s">
        <v>464</v>
      </c>
      <c r="E35" s="173">
        <v>38.79</v>
      </c>
      <c r="F35" s="134" t="s">
        <v>233</v>
      </c>
      <c r="G35" s="147" t="s">
        <v>383</v>
      </c>
      <c r="H35" s="248" t="s">
        <v>251</v>
      </c>
      <c r="I35" s="147" t="s">
        <v>465</v>
      </c>
      <c r="J35" s="139">
        <v>38.79</v>
      </c>
      <c r="K35" s="147" t="s">
        <v>233</v>
      </c>
      <c r="L35" s="59"/>
      <c r="M35" s="147" t="s">
        <v>383</v>
      </c>
      <c r="N35" s="248" t="s">
        <v>235</v>
      </c>
      <c r="O35" s="146" t="s">
        <v>384</v>
      </c>
      <c r="P35" s="139">
        <v>38.79</v>
      </c>
      <c r="Q35" s="208" t="s">
        <v>233</v>
      </c>
      <c r="R35" s="130"/>
    </row>
    <row r="36" spans="1:18">
      <c r="A36" s="149" t="s">
        <v>463</v>
      </c>
      <c r="B36" s="59"/>
      <c r="C36" s="245" t="s">
        <v>250</v>
      </c>
      <c r="D36" s="59"/>
      <c r="E36" s="172">
        <v>38.79</v>
      </c>
      <c r="F36" s="59"/>
      <c r="G36" s="169"/>
      <c r="H36" s="246"/>
      <c r="I36" s="169"/>
      <c r="J36" s="138">
        <v>38.79</v>
      </c>
      <c r="K36" s="169"/>
      <c r="L36" s="138">
        <v>0</v>
      </c>
      <c r="M36" s="169"/>
      <c r="N36" s="246"/>
      <c r="O36" s="169"/>
      <c r="P36" s="59"/>
      <c r="Q36" s="207"/>
    </row>
    <row r="37" spans="1:18">
      <c r="A37" s="150" t="s">
        <v>466</v>
      </c>
      <c r="B37" s="133" t="s">
        <v>383</v>
      </c>
      <c r="C37" s="247" t="s">
        <v>250</v>
      </c>
      <c r="D37" s="133" t="s">
        <v>467</v>
      </c>
      <c r="E37" s="173">
        <v>10500</v>
      </c>
      <c r="F37" s="134" t="s">
        <v>233</v>
      </c>
      <c r="G37" s="147" t="s">
        <v>383</v>
      </c>
      <c r="H37" s="248" t="s">
        <v>251</v>
      </c>
      <c r="I37" s="147" t="s">
        <v>468</v>
      </c>
      <c r="J37" s="139">
        <v>10500</v>
      </c>
      <c r="K37" s="147" t="s">
        <v>233</v>
      </c>
      <c r="L37" s="59"/>
      <c r="M37" s="147" t="s">
        <v>383</v>
      </c>
      <c r="N37" s="248" t="s">
        <v>235</v>
      </c>
      <c r="O37" s="146" t="s">
        <v>390</v>
      </c>
      <c r="P37" s="139">
        <v>10500</v>
      </c>
      <c r="Q37" s="208" t="s">
        <v>233</v>
      </c>
      <c r="R37" s="130"/>
    </row>
    <row r="38" spans="1:18">
      <c r="A38" s="149" t="s">
        <v>466</v>
      </c>
      <c r="B38" s="59"/>
      <c r="C38" s="245" t="s">
        <v>250</v>
      </c>
      <c r="D38" s="59"/>
      <c r="E38" s="172">
        <v>10500</v>
      </c>
      <c r="F38" s="59"/>
      <c r="G38" s="169"/>
      <c r="H38" s="246"/>
      <c r="I38" s="169"/>
      <c r="J38" s="138">
        <v>10500</v>
      </c>
      <c r="K38" s="169"/>
      <c r="L38" s="138">
        <v>0</v>
      </c>
      <c r="M38" s="169"/>
      <c r="N38" s="246"/>
      <c r="O38" s="169"/>
      <c r="P38" s="59"/>
      <c r="Q38" s="207"/>
    </row>
    <row r="39" spans="1:18">
      <c r="A39" s="150" t="s">
        <v>469</v>
      </c>
      <c r="B39" s="133" t="s">
        <v>394</v>
      </c>
      <c r="C39" s="247" t="s">
        <v>250</v>
      </c>
      <c r="D39" s="133" t="s">
        <v>470</v>
      </c>
      <c r="E39" s="173">
        <v>9615.66</v>
      </c>
      <c r="F39" s="134" t="s">
        <v>233</v>
      </c>
      <c r="G39" s="147" t="s">
        <v>394</v>
      </c>
      <c r="H39" s="248" t="s">
        <v>251</v>
      </c>
      <c r="I39" s="147" t="s">
        <v>471</v>
      </c>
      <c r="J39" s="139">
        <v>9615.66</v>
      </c>
      <c r="K39" s="147" t="s">
        <v>233</v>
      </c>
      <c r="L39" s="59"/>
      <c r="M39" s="147" t="s">
        <v>394</v>
      </c>
      <c r="N39" s="248" t="s">
        <v>235</v>
      </c>
      <c r="O39" s="146" t="s">
        <v>398</v>
      </c>
      <c r="P39" s="139">
        <v>9615.66</v>
      </c>
      <c r="Q39" s="208" t="s">
        <v>233</v>
      </c>
      <c r="R39" s="130"/>
    </row>
    <row r="40" spans="1:18">
      <c r="A40" s="149" t="s">
        <v>469</v>
      </c>
      <c r="B40" s="59"/>
      <c r="C40" s="245" t="s">
        <v>250</v>
      </c>
      <c r="D40" s="59"/>
      <c r="E40" s="172">
        <v>9615.66</v>
      </c>
      <c r="F40" s="59"/>
      <c r="G40" s="169"/>
      <c r="H40" s="246"/>
      <c r="I40" s="169"/>
      <c r="J40" s="138">
        <v>9615.66</v>
      </c>
      <c r="K40" s="169"/>
      <c r="L40" s="138">
        <v>0</v>
      </c>
      <c r="M40" s="169"/>
      <c r="N40" s="246"/>
      <c r="O40" s="169"/>
      <c r="P40" s="59"/>
      <c r="Q40" s="207"/>
    </row>
    <row r="41" spans="1:18">
      <c r="A41" s="150" t="s">
        <v>472</v>
      </c>
      <c r="B41" s="133" t="s">
        <v>394</v>
      </c>
      <c r="C41" s="247" t="s">
        <v>250</v>
      </c>
      <c r="D41" s="133" t="s">
        <v>473</v>
      </c>
      <c r="E41" s="173">
        <v>8556.16</v>
      </c>
      <c r="F41" s="134" t="s">
        <v>233</v>
      </c>
      <c r="G41" s="147" t="s">
        <v>394</v>
      </c>
      <c r="H41" s="248" t="s">
        <v>251</v>
      </c>
      <c r="I41" s="147" t="s">
        <v>474</v>
      </c>
      <c r="J41" s="139">
        <v>8556.16</v>
      </c>
      <c r="K41" s="147" t="s">
        <v>233</v>
      </c>
      <c r="L41" s="59"/>
      <c r="M41" s="147" t="s">
        <v>394</v>
      </c>
      <c r="N41" s="248" t="s">
        <v>235</v>
      </c>
      <c r="O41" s="146" t="s">
        <v>395</v>
      </c>
      <c r="P41" s="139">
        <v>8556.16</v>
      </c>
      <c r="Q41" s="208" t="s">
        <v>233</v>
      </c>
      <c r="R41" s="130"/>
    </row>
    <row r="42" spans="1:18">
      <c r="A42" s="149" t="s">
        <v>472</v>
      </c>
      <c r="B42" s="59"/>
      <c r="C42" s="245" t="s">
        <v>250</v>
      </c>
      <c r="D42" s="59"/>
      <c r="E42" s="172">
        <v>8556.16</v>
      </c>
      <c r="F42" s="59"/>
      <c r="G42" s="169"/>
      <c r="H42" s="246"/>
      <c r="I42" s="169"/>
      <c r="J42" s="138">
        <v>8556.16</v>
      </c>
      <c r="K42" s="169"/>
      <c r="L42" s="138">
        <v>0</v>
      </c>
      <c r="M42" s="169"/>
      <c r="N42" s="246"/>
      <c r="O42" s="169"/>
      <c r="P42" s="59"/>
      <c r="Q42" s="207"/>
    </row>
    <row r="43" spans="1:18">
      <c r="A43" s="150" t="s">
        <v>475</v>
      </c>
      <c r="B43" s="133" t="s">
        <v>402</v>
      </c>
      <c r="C43" s="247" t="s">
        <v>250</v>
      </c>
      <c r="D43" s="133" t="s">
        <v>476</v>
      </c>
      <c r="E43" s="173">
        <v>9500</v>
      </c>
      <c r="F43" s="134" t="s">
        <v>233</v>
      </c>
      <c r="G43" s="147" t="s">
        <v>402</v>
      </c>
      <c r="H43" s="248" t="s">
        <v>251</v>
      </c>
      <c r="I43" s="147" t="s">
        <v>477</v>
      </c>
      <c r="J43" s="139">
        <v>9500</v>
      </c>
      <c r="K43" s="147" t="s">
        <v>233</v>
      </c>
      <c r="L43" s="59"/>
      <c r="M43" s="147" t="s">
        <v>402</v>
      </c>
      <c r="N43" s="248" t="s">
        <v>235</v>
      </c>
      <c r="O43" s="146" t="s">
        <v>478</v>
      </c>
      <c r="P43" s="139">
        <v>9500</v>
      </c>
      <c r="Q43" s="208" t="s">
        <v>233</v>
      </c>
      <c r="R43" s="130"/>
    </row>
    <row r="44" spans="1:18">
      <c r="A44" s="149" t="s">
        <v>475</v>
      </c>
      <c r="B44" s="59"/>
      <c r="C44" s="245" t="s">
        <v>250</v>
      </c>
      <c r="D44" s="59"/>
      <c r="E44" s="172">
        <v>9500</v>
      </c>
      <c r="F44" s="59"/>
      <c r="G44" s="169"/>
      <c r="H44" s="246"/>
      <c r="I44" s="169"/>
      <c r="J44" s="138">
        <v>9500</v>
      </c>
      <c r="K44" s="169"/>
      <c r="L44" s="138">
        <v>0</v>
      </c>
      <c r="M44" s="169"/>
      <c r="N44" s="246"/>
      <c r="O44" s="169"/>
      <c r="P44" s="59"/>
      <c r="Q44" s="207"/>
    </row>
    <row r="45" spans="1:18">
      <c r="A45" s="150" t="s">
        <v>479</v>
      </c>
      <c r="B45" s="133" t="s">
        <v>402</v>
      </c>
      <c r="C45" s="247" t="s">
        <v>250</v>
      </c>
      <c r="D45" s="133" t="s">
        <v>480</v>
      </c>
      <c r="E45" s="173">
        <v>11741.58</v>
      </c>
      <c r="F45" s="134" t="s">
        <v>233</v>
      </c>
      <c r="G45" s="147" t="s">
        <v>402</v>
      </c>
      <c r="H45" s="248" t="s">
        <v>251</v>
      </c>
      <c r="I45" s="147" t="s">
        <v>481</v>
      </c>
      <c r="J45" s="139">
        <v>11741.58</v>
      </c>
      <c r="K45" s="147" t="s">
        <v>233</v>
      </c>
      <c r="L45" s="59"/>
      <c r="M45" s="147" t="s">
        <v>402</v>
      </c>
      <c r="N45" s="248" t="s">
        <v>235</v>
      </c>
      <c r="O45" s="146" t="s">
        <v>407</v>
      </c>
      <c r="P45" s="139">
        <v>11741.58</v>
      </c>
      <c r="Q45" s="208" t="s">
        <v>233</v>
      </c>
      <c r="R45" s="130"/>
    </row>
    <row r="46" spans="1:18">
      <c r="A46" s="149" t="s">
        <v>479</v>
      </c>
      <c r="B46" s="59"/>
      <c r="C46" s="245" t="s">
        <v>250</v>
      </c>
      <c r="D46" s="59"/>
      <c r="E46" s="172">
        <v>11741.58</v>
      </c>
      <c r="F46" s="59"/>
      <c r="G46" s="169"/>
      <c r="H46" s="246"/>
      <c r="I46" s="169"/>
      <c r="J46" s="138">
        <v>11741.58</v>
      </c>
      <c r="K46" s="169"/>
      <c r="L46" s="138">
        <v>0</v>
      </c>
      <c r="M46" s="169"/>
      <c r="N46" s="246"/>
      <c r="O46" s="169"/>
      <c r="P46" s="59"/>
      <c r="Q46" s="207"/>
    </row>
    <row r="47" spans="1:18">
      <c r="A47" s="150" t="s">
        <v>482</v>
      </c>
      <c r="B47" s="133" t="s">
        <v>402</v>
      </c>
      <c r="C47" s="247" t="s">
        <v>250</v>
      </c>
      <c r="D47" s="133" t="s">
        <v>483</v>
      </c>
      <c r="E47" s="173">
        <v>4801.1000000000004</v>
      </c>
      <c r="F47" s="134" t="s">
        <v>233</v>
      </c>
      <c r="G47" s="147" t="s">
        <v>402</v>
      </c>
      <c r="H47" s="248" t="s">
        <v>251</v>
      </c>
      <c r="I47" s="147" t="s">
        <v>484</v>
      </c>
      <c r="J47" s="139">
        <v>4801.1000000000004</v>
      </c>
      <c r="K47" s="147" t="s">
        <v>233</v>
      </c>
      <c r="L47" s="59"/>
      <c r="M47" s="147" t="s">
        <v>402</v>
      </c>
      <c r="N47" s="248" t="s">
        <v>235</v>
      </c>
      <c r="O47" s="146" t="s">
        <v>403</v>
      </c>
      <c r="P47" s="139">
        <v>4801.1000000000004</v>
      </c>
      <c r="Q47" s="208" t="s">
        <v>233</v>
      </c>
      <c r="R47" s="130"/>
    </row>
    <row r="48" spans="1:18">
      <c r="A48" s="151" t="s">
        <v>482</v>
      </c>
      <c r="B48" s="66"/>
      <c r="C48" s="249" t="s">
        <v>250</v>
      </c>
      <c r="D48" s="66"/>
      <c r="E48" s="174">
        <v>4801.1000000000004</v>
      </c>
      <c r="F48" s="66"/>
      <c r="G48" s="170"/>
      <c r="H48" s="250"/>
      <c r="I48" s="170"/>
      <c r="J48" s="140">
        <v>4801.1000000000004</v>
      </c>
      <c r="K48" s="170"/>
      <c r="L48" s="140">
        <v>0</v>
      </c>
      <c r="M48" s="170"/>
      <c r="N48" s="250"/>
      <c r="O48" s="170"/>
      <c r="P48" s="66"/>
      <c r="Q48" s="209"/>
    </row>
    <row r="50" spans="12:14">
      <c r="L50" s="141"/>
      <c r="M50" s="141" t="s">
        <v>95</v>
      </c>
      <c r="N50" s="141"/>
    </row>
    <row r="51" spans="12:14">
      <c r="L51" s="141"/>
      <c r="M51" s="141"/>
      <c r="N51" s="141"/>
    </row>
    <row r="52" spans="12:14">
      <c r="L52" s="141"/>
      <c r="M52" s="141"/>
      <c r="N52" s="141"/>
    </row>
    <row r="53" spans="12:14">
      <c r="L53" s="141"/>
      <c r="M53" s="141" t="s">
        <v>266</v>
      </c>
      <c r="N53" s="141"/>
    </row>
    <row r="54" spans="12:14">
      <c r="L54" s="141"/>
      <c r="M54" s="141" t="s">
        <v>96</v>
      </c>
      <c r="N54" s="141"/>
    </row>
  </sheetData>
  <mergeCells count="4">
    <mergeCell ref="A1:Q1"/>
    <mergeCell ref="A2:Q2"/>
    <mergeCell ref="A3:Q3"/>
    <mergeCell ref="A4:Q4"/>
  </mergeCells>
  <pageMargins left="0.11811023622047245" right="0.11811023622047245" top="0.55118110236220474" bottom="0.55118110236220474" header="0.31496062992125984" footer="0.31496062992125984"/>
  <pageSetup paperSize="9" scale="80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8"/>
  <sheetViews>
    <sheetView workbookViewId="0">
      <selection activeCell="J21" sqref="J21"/>
    </sheetView>
  </sheetViews>
  <sheetFormatPr defaultRowHeight="19.5"/>
  <cols>
    <col min="1" max="2" width="7.625" style="44" customWidth="1"/>
    <col min="3" max="3" width="27.875" style="44" customWidth="1"/>
    <col min="4" max="4" width="9" style="45"/>
    <col min="5" max="5" width="10.625" style="45" customWidth="1"/>
    <col min="6" max="6" width="7.375" style="45" customWidth="1"/>
    <col min="7" max="7" width="10.875" style="45" customWidth="1"/>
    <col min="8" max="16384" width="9" style="44"/>
  </cols>
  <sheetData>
    <row r="1" spans="1:10">
      <c r="A1" s="259" t="s">
        <v>132</v>
      </c>
      <c r="B1" s="259"/>
      <c r="C1" s="259"/>
      <c r="D1" s="259"/>
      <c r="E1" s="259"/>
      <c r="F1" s="259"/>
      <c r="G1" s="259"/>
    </row>
    <row r="2" spans="1:10">
      <c r="A2" s="259" t="s">
        <v>252</v>
      </c>
      <c r="B2" s="259"/>
      <c r="C2" s="259"/>
      <c r="D2" s="259"/>
      <c r="E2" s="259"/>
      <c r="F2" s="259"/>
      <c r="G2" s="259"/>
    </row>
    <row r="3" spans="1:10">
      <c r="A3" s="259" t="s">
        <v>485</v>
      </c>
      <c r="B3" s="259"/>
      <c r="C3" s="259"/>
      <c r="D3" s="259"/>
      <c r="E3" s="259"/>
      <c r="F3" s="259"/>
      <c r="G3" s="259"/>
    </row>
    <row r="4" spans="1:10">
      <c r="A4" s="259"/>
      <c r="B4" s="259"/>
      <c r="C4" s="259"/>
      <c r="D4" s="259"/>
      <c r="E4" s="259"/>
      <c r="F4" s="259"/>
      <c r="G4" s="259"/>
    </row>
    <row r="6" spans="1:10">
      <c r="A6" s="44" t="s">
        <v>253</v>
      </c>
      <c r="G6" s="46">
        <v>25000</v>
      </c>
    </row>
    <row r="7" spans="1:10">
      <c r="A7" s="47" t="s">
        <v>137</v>
      </c>
      <c r="B7" s="44" t="s">
        <v>254</v>
      </c>
      <c r="E7" s="45">
        <v>0</v>
      </c>
      <c r="G7" s="142"/>
    </row>
    <row r="8" spans="1:10">
      <c r="A8" s="47"/>
      <c r="B8" s="44" t="s">
        <v>255</v>
      </c>
      <c r="E8" s="48">
        <v>0</v>
      </c>
      <c r="F8" s="142"/>
      <c r="G8" s="48">
        <f>+E7+E8</f>
        <v>0</v>
      </c>
      <c r="I8" s="143"/>
    </row>
    <row r="9" spans="1:10">
      <c r="A9" s="44" t="s">
        <v>256</v>
      </c>
      <c r="C9" s="144"/>
      <c r="G9" s="142">
        <f>+G6-G8</f>
        <v>25000</v>
      </c>
    </row>
    <row r="10" spans="1:10">
      <c r="B10" s="44" t="s">
        <v>257</v>
      </c>
      <c r="C10" s="144"/>
      <c r="E10" s="45">
        <v>25000</v>
      </c>
      <c r="G10" s="142"/>
      <c r="I10" s="143"/>
    </row>
    <row r="11" spans="1:10">
      <c r="B11" s="44" t="s">
        <v>258</v>
      </c>
      <c r="C11" s="144"/>
      <c r="E11" s="48">
        <v>0</v>
      </c>
      <c r="F11" s="142"/>
      <c r="G11" s="48">
        <f>+E10+E11</f>
        <v>25000</v>
      </c>
      <c r="I11" s="143"/>
    </row>
    <row r="12" spans="1:10">
      <c r="J12" s="143"/>
    </row>
    <row r="14" spans="1:10">
      <c r="D14" s="33" t="s">
        <v>95</v>
      </c>
    </row>
    <row r="15" spans="1:10">
      <c r="D15" s="33"/>
    </row>
    <row r="16" spans="1:10">
      <c r="D16" s="33"/>
    </row>
    <row r="17" spans="4:7">
      <c r="D17" s="34" t="s">
        <v>266</v>
      </c>
      <c r="G17" s="45" t="s">
        <v>259</v>
      </c>
    </row>
    <row r="18" spans="4:7">
      <c r="D18" s="34" t="s">
        <v>96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Z22"/>
  <sheetViews>
    <sheetView workbookViewId="0">
      <selection activeCell="J13" sqref="J13"/>
    </sheetView>
  </sheetViews>
  <sheetFormatPr defaultRowHeight="14.25"/>
  <cols>
    <col min="1" max="1" width="26" customWidth="1"/>
    <col min="8" max="8" width="10.5" customWidth="1"/>
  </cols>
  <sheetData>
    <row r="1" spans="1:52" s="1" customFormat="1" ht="21">
      <c r="A1" s="251" t="s">
        <v>118</v>
      </c>
      <c r="B1" s="251"/>
      <c r="C1" s="251"/>
      <c r="D1" s="251"/>
      <c r="E1" s="251"/>
      <c r="F1" s="251"/>
      <c r="G1" s="251"/>
      <c r="H1" s="251"/>
    </row>
    <row r="2" spans="1:52" s="1" customFormat="1" ht="21">
      <c r="A2" s="251" t="s">
        <v>1</v>
      </c>
      <c r="B2" s="251"/>
      <c r="C2" s="251"/>
      <c r="D2" s="251"/>
      <c r="E2" s="251"/>
      <c r="F2" s="251"/>
      <c r="G2" s="251"/>
      <c r="H2" s="251"/>
      <c r="I2" s="6"/>
    </row>
    <row r="3" spans="1:52" s="1" customFormat="1" ht="21">
      <c r="A3" s="251" t="s">
        <v>2</v>
      </c>
      <c r="B3" s="251"/>
      <c r="C3" s="251"/>
      <c r="D3" s="251"/>
      <c r="E3" s="251"/>
      <c r="F3" s="251"/>
      <c r="G3" s="251"/>
      <c r="H3" s="251"/>
      <c r="I3" s="7"/>
    </row>
    <row r="4" spans="1:52" s="1" customFormat="1" ht="21">
      <c r="A4" s="251" t="s">
        <v>284</v>
      </c>
      <c r="B4" s="251"/>
      <c r="C4" s="251"/>
      <c r="D4" s="251"/>
      <c r="E4" s="251"/>
      <c r="F4" s="251"/>
      <c r="G4" s="251"/>
      <c r="H4" s="251"/>
      <c r="I4" s="7"/>
    </row>
    <row r="5" spans="1:52" s="1" customFormat="1" ht="21">
      <c r="A5" s="210"/>
      <c r="B5" s="210"/>
      <c r="C5" s="210"/>
      <c r="D5" s="210"/>
      <c r="E5" s="210"/>
      <c r="F5" s="210"/>
      <c r="G5" s="210"/>
      <c r="H5" s="210"/>
      <c r="I5" s="7"/>
    </row>
    <row r="6" spans="1:52" s="1" customFormat="1" ht="21" customHeight="1">
      <c r="A6" s="252" t="s">
        <v>119</v>
      </c>
      <c r="B6" s="255" t="s">
        <v>120</v>
      </c>
      <c r="C6" s="256"/>
      <c r="D6" s="256"/>
      <c r="E6" s="256"/>
      <c r="F6" s="256"/>
      <c r="G6" s="257"/>
      <c r="H6" s="252" t="s">
        <v>121</v>
      </c>
    </row>
    <row r="7" spans="1:52" s="1" customFormat="1" ht="21" customHeight="1">
      <c r="A7" s="253"/>
      <c r="B7" s="255" t="s">
        <v>122</v>
      </c>
      <c r="C7" s="257"/>
      <c r="D7" s="255" t="s">
        <v>123</v>
      </c>
      <c r="E7" s="257"/>
      <c r="F7" s="255" t="s">
        <v>124</v>
      </c>
      <c r="G7" s="257"/>
      <c r="H7" s="253"/>
    </row>
    <row r="8" spans="1:52" s="1" customFormat="1" ht="21">
      <c r="A8" s="254"/>
      <c r="B8" s="8" t="s">
        <v>125</v>
      </c>
      <c r="C8" s="8" t="s">
        <v>126</v>
      </c>
      <c r="D8" s="8" t="s">
        <v>125</v>
      </c>
      <c r="E8" s="8" t="s">
        <v>126</v>
      </c>
      <c r="F8" s="8" t="s">
        <v>125</v>
      </c>
      <c r="G8" s="8" t="s">
        <v>126</v>
      </c>
      <c r="H8" s="254"/>
    </row>
    <row r="9" spans="1:52" s="13" customFormat="1" ht="21" customHeight="1">
      <c r="A9" s="9" t="s">
        <v>127</v>
      </c>
      <c r="B9" s="9"/>
      <c r="C9" s="10"/>
      <c r="D9" s="10"/>
      <c r="E9" s="9"/>
      <c r="F9" s="9"/>
      <c r="G9" s="10"/>
      <c r="H9" s="11">
        <v>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</row>
    <row r="10" spans="1:52" s="13" customFormat="1" ht="21" customHeight="1">
      <c r="A10" s="14" t="s">
        <v>128</v>
      </c>
      <c r="B10" s="15"/>
      <c r="C10" s="16"/>
      <c r="D10" s="16"/>
      <c r="E10" s="15"/>
      <c r="F10" s="15"/>
      <c r="G10" s="16"/>
      <c r="H10" s="1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</row>
    <row r="11" spans="1:52" s="1" customFormat="1" ht="21" customHeight="1">
      <c r="A11" s="17" t="s">
        <v>129</v>
      </c>
      <c r="B11" s="18">
        <v>0</v>
      </c>
      <c r="C11" s="19">
        <v>0</v>
      </c>
      <c r="D11" s="19">
        <v>0</v>
      </c>
      <c r="E11" s="19">
        <v>0</v>
      </c>
      <c r="F11" s="18">
        <v>0</v>
      </c>
      <c r="G11" s="19">
        <v>0</v>
      </c>
      <c r="H11" s="18">
        <v>0</v>
      </c>
    </row>
    <row r="12" spans="1:52" s="1" customFormat="1" ht="21" customHeight="1">
      <c r="A12" s="20" t="s">
        <v>130</v>
      </c>
      <c r="B12" s="20"/>
      <c r="C12" s="21"/>
      <c r="D12" s="21"/>
      <c r="E12" s="20"/>
      <c r="F12" s="20"/>
      <c r="G12" s="21"/>
      <c r="H12" s="22">
        <v>0</v>
      </c>
    </row>
    <row r="13" spans="1:52" s="1" customFormat="1" ht="21"/>
    <row r="14" spans="1:52" s="1" customFormat="1" ht="21">
      <c r="F14" s="3" t="s">
        <v>95</v>
      </c>
    </row>
    <row r="15" spans="1:52" s="1" customFormat="1" ht="21">
      <c r="F15" s="3"/>
    </row>
    <row r="16" spans="1:52" s="1" customFormat="1" ht="21">
      <c r="F16" s="3"/>
    </row>
    <row r="17" spans="6:6" s="1" customFormat="1" ht="21">
      <c r="F17" s="3" t="s">
        <v>266</v>
      </c>
    </row>
    <row r="18" spans="6:6" s="1" customFormat="1" ht="21">
      <c r="F18" s="3" t="s">
        <v>96</v>
      </c>
    </row>
    <row r="19" spans="6:6" s="1" customFormat="1" ht="21">
      <c r="F19" s="3"/>
    </row>
    <row r="20" spans="6:6" s="1" customFormat="1" ht="21"/>
    <row r="21" spans="6:6" s="1" customFormat="1" ht="21"/>
    <row r="22" spans="6:6" s="1" customFormat="1" ht="21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"/>
  <sheetViews>
    <sheetView workbookViewId="0">
      <selection activeCell="L50" sqref="L50"/>
    </sheetView>
  </sheetViews>
  <sheetFormatPr defaultRowHeight="14.25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19"/>
  <sheetViews>
    <sheetView workbookViewId="0">
      <selection activeCell="I13" sqref="I13"/>
    </sheetView>
  </sheetViews>
  <sheetFormatPr defaultRowHeight="21"/>
  <cols>
    <col min="1" max="1" width="11.375" style="1" customWidth="1"/>
    <col min="2" max="2" width="11.625" style="1" customWidth="1"/>
    <col min="3" max="3" width="12.875" style="1" customWidth="1"/>
    <col min="4" max="4" width="11.875" style="23" customWidth="1"/>
    <col min="5" max="5" width="12.5" style="23" customWidth="1"/>
    <col min="6" max="6" width="9" style="23"/>
    <col min="7" max="7" width="11.875" style="23" customWidth="1"/>
    <col min="8" max="16384" width="9" style="1"/>
  </cols>
  <sheetData>
    <row r="1" spans="1:7">
      <c r="A1" s="251" t="s">
        <v>131</v>
      </c>
      <c r="B1" s="251"/>
      <c r="C1" s="251"/>
      <c r="D1" s="251"/>
      <c r="E1" s="251"/>
      <c r="F1" s="251"/>
      <c r="G1" s="251"/>
    </row>
    <row r="2" spans="1:7">
      <c r="A2" s="251" t="s">
        <v>132</v>
      </c>
      <c r="B2" s="251"/>
      <c r="C2" s="251"/>
      <c r="D2" s="251"/>
      <c r="E2" s="251"/>
      <c r="F2" s="251"/>
      <c r="G2" s="251"/>
    </row>
    <row r="3" spans="1:7">
      <c r="A3" s="251" t="s">
        <v>133</v>
      </c>
      <c r="B3" s="251"/>
      <c r="C3" s="251"/>
      <c r="D3" s="251"/>
      <c r="E3" s="251"/>
      <c r="F3" s="251"/>
      <c r="G3" s="251"/>
    </row>
    <row r="4" spans="1:7">
      <c r="A4" s="251" t="s">
        <v>285</v>
      </c>
      <c r="B4" s="251"/>
      <c r="C4" s="251"/>
      <c r="D4" s="251"/>
      <c r="E4" s="251"/>
      <c r="F4" s="251"/>
      <c r="G4" s="251"/>
    </row>
    <row r="5" spans="1:7">
      <c r="A5" s="251"/>
      <c r="B5" s="251"/>
      <c r="C5" s="251"/>
      <c r="D5" s="251"/>
      <c r="E5" s="251"/>
      <c r="F5" s="251"/>
      <c r="G5" s="251"/>
    </row>
    <row r="7" spans="1:7">
      <c r="A7" s="1" t="s">
        <v>134</v>
      </c>
      <c r="E7" s="23">
        <v>25000</v>
      </c>
      <c r="G7" s="24"/>
    </row>
    <row r="8" spans="1:7">
      <c r="A8" s="25" t="s">
        <v>135</v>
      </c>
      <c r="B8" s="1" t="s">
        <v>136</v>
      </c>
      <c r="E8" s="26">
        <v>0</v>
      </c>
      <c r="F8" s="27"/>
      <c r="G8" s="28">
        <f>+E7+E8</f>
        <v>25000</v>
      </c>
    </row>
    <row r="9" spans="1:7">
      <c r="A9" s="25"/>
      <c r="G9" s="29"/>
    </row>
    <row r="10" spans="1:7">
      <c r="A10" s="25" t="s">
        <v>137</v>
      </c>
      <c r="B10" s="1" t="s">
        <v>138</v>
      </c>
      <c r="E10" s="23">
        <v>0</v>
      </c>
    </row>
    <row r="11" spans="1:7">
      <c r="A11" s="25"/>
      <c r="E11" s="26"/>
      <c r="G11" s="23">
        <f>+E11</f>
        <v>0</v>
      </c>
    </row>
    <row r="12" spans="1:7" ht="21.75" thickBot="1">
      <c r="A12" s="30" t="s">
        <v>139</v>
      </c>
      <c r="G12" s="31">
        <f>+G8-G11</f>
        <v>25000</v>
      </c>
    </row>
    <row r="13" spans="1:7" ht="21.75" thickTop="1"/>
    <row r="14" spans="1:7">
      <c r="D14" s="32"/>
    </row>
    <row r="15" spans="1:7">
      <c r="D15" s="33" t="s">
        <v>95</v>
      </c>
    </row>
    <row r="16" spans="1:7">
      <c r="D16" s="33"/>
    </row>
    <row r="17" spans="4:4">
      <c r="D17" s="33"/>
    </row>
    <row r="18" spans="4:4">
      <c r="D18" s="34" t="s">
        <v>266</v>
      </c>
    </row>
    <row r="19" spans="4:4">
      <c r="D19" s="34" t="s">
        <v>96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7"/>
  <sheetViews>
    <sheetView workbookViewId="0">
      <selection activeCell="K18" sqref="K18"/>
    </sheetView>
  </sheetViews>
  <sheetFormatPr defaultRowHeight="19.5"/>
  <cols>
    <col min="1" max="1" width="7.125" style="35" customWidth="1"/>
    <col min="2" max="2" width="8.25" style="35" customWidth="1"/>
    <col min="3" max="3" width="32.75" style="35" customWidth="1"/>
    <col min="4" max="4" width="12.875" style="35" customWidth="1"/>
    <col min="5" max="5" width="9" style="35"/>
    <col min="6" max="6" width="14.375" style="35" customWidth="1"/>
    <col min="7" max="16384" width="9" style="35"/>
  </cols>
  <sheetData>
    <row r="1" spans="1:6">
      <c r="A1" s="258" t="s">
        <v>271</v>
      </c>
      <c r="B1" s="258"/>
      <c r="C1" s="258"/>
      <c r="D1" s="258"/>
      <c r="E1" s="258"/>
      <c r="F1" s="258"/>
    </row>
    <row r="2" spans="1:6">
      <c r="A2" s="258" t="s">
        <v>132</v>
      </c>
      <c r="B2" s="258"/>
      <c r="C2" s="258"/>
      <c r="D2" s="258"/>
      <c r="E2" s="258"/>
      <c r="F2" s="258"/>
    </row>
    <row r="3" spans="1:6">
      <c r="A3" s="258" t="s">
        <v>286</v>
      </c>
      <c r="B3" s="258"/>
      <c r="C3" s="258"/>
      <c r="D3" s="258"/>
      <c r="E3" s="258"/>
      <c r="F3" s="258"/>
    </row>
    <row r="4" spans="1:6">
      <c r="F4" s="36"/>
    </row>
    <row r="5" spans="1:6" ht="20.25" thickBot="1">
      <c r="A5" s="35" t="s">
        <v>287</v>
      </c>
      <c r="E5" s="36"/>
      <c r="F5" s="183">
        <v>504276.97</v>
      </c>
    </row>
    <row r="6" spans="1:6" ht="20.25" thickTop="1">
      <c r="A6" s="38" t="s">
        <v>140</v>
      </c>
      <c r="B6" s="35" t="s">
        <v>141</v>
      </c>
      <c r="E6" s="36"/>
      <c r="F6" s="35">
        <v>0</v>
      </c>
    </row>
    <row r="7" spans="1:6">
      <c r="A7" s="35" t="s">
        <v>142</v>
      </c>
      <c r="E7" s="36"/>
      <c r="F7" s="39">
        <f>+F5+F6</f>
        <v>504276.97</v>
      </c>
    </row>
    <row r="8" spans="1:6">
      <c r="A8" s="40" t="s">
        <v>135</v>
      </c>
      <c r="B8" s="41" t="s">
        <v>143</v>
      </c>
      <c r="E8" s="36"/>
    </row>
    <row r="9" spans="1:6">
      <c r="B9" s="38" t="s">
        <v>144</v>
      </c>
      <c r="E9" s="36"/>
    </row>
    <row r="10" spans="1:6">
      <c r="C10" s="35" t="s">
        <v>145</v>
      </c>
      <c r="D10" s="35">
        <f>4801.1+213161.27</f>
        <v>217962.37</v>
      </c>
      <c r="E10" s="36"/>
    </row>
    <row r="11" spans="1:6">
      <c r="C11" s="35" t="s">
        <v>146</v>
      </c>
      <c r="D11" s="33"/>
      <c r="E11" s="36"/>
    </row>
    <row r="12" spans="1:6">
      <c r="C12" s="35" t="s">
        <v>147</v>
      </c>
      <c r="D12" s="35" t="s">
        <v>259</v>
      </c>
      <c r="E12" s="36"/>
    </row>
    <row r="13" spans="1:6">
      <c r="C13" s="35" t="s">
        <v>148</v>
      </c>
      <c r="D13" s="42">
        <v>0</v>
      </c>
      <c r="E13" s="36"/>
      <c r="F13" s="42">
        <f>SUM(D10:D13)</f>
        <v>217962.37</v>
      </c>
    </row>
    <row r="14" spans="1:6">
      <c r="A14" s="40" t="s">
        <v>137</v>
      </c>
      <c r="B14" s="41" t="s">
        <v>149</v>
      </c>
      <c r="E14" s="36"/>
    </row>
    <row r="15" spans="1:6">
      <c r="B15" s="38" t="s">
        <v>144</v>
      </c>
      <c r="E15" s="36"/>
    </row>
    <row r="16" spans="1:6">
      <c r="C16" s="35" t="s">
        <v>150</v>
      </c>
      <c r="D16" s="35">
        <v>27930</v>
      </c>
      <c r="E16" s="36"/>
    </row>
    <row r="17" spans="1:6">
      <c r="C17" s="35" t="s">
        <v>151</v>
      </c>
      <c r="D17" s="35">
        <f>4801.1+213161.27+900</f>
        <v>218862.37</v>
      </c>
      <c r="E17" s="36"/>
    </row>
    <row r="18" spans="1:6">
      <c r="C18" s="35" t="s">
        <v>147</v>
      </c>
      <c r="E18" s="36"/>
    </row>
    <row r="19" spans="1:6">
      <c r="C19" s="35" t="s">
        <v>152</v>
      </c>
      <c r="D19" s="42">
        <v>0</v>
      </c>
      <c r="E19" s="36"/>
      <c r="F19" s="42">
        <f>+D16+D17+D18+D19</f>
        <v>246792.37</v>
      </c>
    </row>
    <row r="20" spans="1:6" ht="20.25" thickBot="1">
      <c r="A20" s="41" t="s">
        <v>153</v>
      </c>
      <c r="E20" s="36"/>
      <c r="F20" s="37">
        <f>+F7+F13-F19</f>
        <v>475446.97</v>
      </c>
    </row>
    <row r="21" spans="1:6" ht="20.25" thickTop="1">
      <c r="E21" s="36"/>
    </row>
    <row r="23" spans="1:6">
      <c r="B23" s="43"/>
      <c r="D23" s="33" t="s">
        <v>154</v>
      </c>
      <c r="E23" s="43"/>
      <c r="F23" s="43"/>
    </row>
    <row r="24" spans="1:6">
      <c r="B24" s="43"/>
      <c r="D24" s="33"/>
      <c r="E24" s="43"/>
      <c r="F24" s="43"/>
    </row>
    <row r="25" spans="1:6">
      <c r="A25" s="33"/>
      <c r="B25" s="33"/>
      <c r="D25" s="33"/>
      <c r="E25" s="33"/>
      <c r="F25" s="33"/>
    </row>
    <row r="26" spans="1:6">
      <c r="B26" s="43"/>
      <c r="D26" s="34" t="s">
        <v>266</v>
      </c>
      <c r="E26" s="43"/>
      <c r="F26" s="43"/>
    </row>
    <row r="27" spans="1:6">
      <c r="D27" s="34" t="s">
        <v>96</v>
      </c>
      <c r="E27" s="43"/>
      <c r="F27" s="43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60"/>
  <sheetViews>
    <sheetView workbookViewId="0">
      <selection activeCell="I15" sqref="I15"/>
    </sheetView>
  </sheetViews>
  <sheetFormatPr defaultRowHeight="19.5"/>
  <cols>
    <col min="1" max="1" width="8.25" style="44" customWidth="1"/>
    <col min="2" max="2" width="7.75" style="44" customWidth="1"/>
    <col min="3" max="3" width="26.5" style="44" customWidth="1"/>
    <col min="4" max="4" width="12.75" style="45" customWidth="1"/>
    <col min="5" max="5" width="9" style="45"/>
    <col min="6" max="6" width="12.25" style="45" customWidth="1"/>
    <col min="7" max="16384" width="9" style="44"/>
  </cols>
  <sheetData>
    <row r="1" spans="1:6">
      <c r="A1" s="259" t="s">
        <v>272</v>
      </c>
      <c r="B1" s="259"/>
      <c r="C1" s="259"/>
      <c r="D1" s="259"/>
      <c r="E1" s="259"/>
      <c r="F1" s="259"/>
    </row>
    <row r="2" spans="1:6">
      <c r="A2" s="259" t="s">
        <v>132</v>
      </c>
      <c r="B2" s="259"/>
      <c r="C2" s="259"/>
      <c r="D2" s="259"/>
      <c r="E2" s="259"/>
      <c r="F2" s="259"/>
    </row>
    <row r="3" spans="1:6">
      <c r="A3" s="259" t="s">
        <v>155</v>
      </c>
      <c r="B3" s="259"/>
      <c r="C3" s="259"/>
      <c r="D3" s="259"/>
      <c r="E3" s="259"/>
      <c r="F3" s="259"/>
    </row>
    <row r="4" spans="1:6">
      <c r="A4" s="259" t="s">
        <v>286</v>
      </c>
      <c r="B4" s="259"/>
      <c r="C4" s="259"/>
      <c r="D4" s="259"/>
      <c r="E4" s="259"/>
      <c r="F4" s="259"/>
    </row>
    <row r="6" spans="1:6">
      <c r="A6" s="44" t="s">
        <v>156</v>
      </c>
      <c r="D6" s="45">
        <v>22789.72</v>
      </c>
      <c r="F6" s="46"/>
    </row>
    <row r="7" spans="1:6">
      <c r="A7" s="47" t="s">
        <v>137</v>
      </c>
      <c r="B7" s="44" t="s">
        <v>157</v>
      </c>
      <c r="D7" s="48">
        <v>0</v>
      </c>
      <c r="E7" s="49"/>
      <c r="F7" s="50">
        <f>SUM(D6:D7)</f>
        <v>22789.72</v>
      </c>
    </row>
    <row r="8" spans="1:6">
      <c r="A8" s="47" t="s">
        <v>135</v>
      </c>
      <c r="B8" s="44" t="s">
        <v>138</v>
      </c>
    </row>
    <row r="9" spans="1:6">
      <c r="B9" s="184" t="s">
        <v>288</v>
      </c>
      <c r="C9" s="144"/>
      <c r="D9" s="45">
        <v>4000</v>
      </c>
      <c r="F9" s="45">
        <f>SUM(D9:D9)</f>
        <v>4000</v>
      </c>
    </row>
    <row r="10" spans="1:6" ht="20.25" thickBot="1">
      <c r="A10" s="44" t="s">
        <v>134</v>
      </c>
      <c r="E10" s="44"/>
      <c r="F10" s="51">
        <f>SUM(F7+F9)</f>
        <v>26789.72</v>
      </c>
    </row>
    <row r="11" spans="1:6" ht="20.25" thickTop="1">
      <c r="E11" s="44"/>
      <c r="F11" s="52"/>
    </row>
    <row r="13" spans="1:6">
      <c r="D13" s="33" t="s">
        <v>95</v>
      </c>
    </row>
    <row r="14" spans="1:6">
      <c r="D14" s="33"/>
    </row>
    <row r="15" spans="1:6">
      <c r="D15" s="33"/>
    </row>
    <row r="16" spans="1:6">
      <c r="D16" s="34" t="s">
        <v>266</v>
      </c>
    </row>
    <row r="17" spans="4:4">
      <c r="D17" s="34" t="s">
        <v>96</v>
      </c>
    </row>
    <row r="18" spans="4:4">
      <c r="D18" s="34"/>
    </row>
    <row r="19" spans="4:4">
      <c r="D19" s="34"/>
    </row>
    <row r="20" spans="4:4">
      <c r="D20" s="34"/>
    </row>
    <row r="21" spans="4:4">
      <c r="D21" s="34"/>
    </row>
    <row r="22" spans="4:4">
      <c r="D22" s="34"/>
    </row>
    <row r="23" spans="4:4">
      <c r="D23" s="34"/>
    </row>
    <row r="24" spans="4:4">
      <c r="D24" s="34"/>
    </row>
    <row r="25" spans="4:4">
      <c r="D25" s="34"/>
    </row>
    <row r="26" spans="4:4">
      <c r="D26" s="34"/>
    </row>
    <row r="27" spans="4:4">
      <c r="D27" s="34"/>
    </row>
    <row r="28" spans="4:4">
      <c r="D28" s="34"/>
    </row>
    <row r="29" spans="4:4">
      <c r="D29" s="34"/>
    </row>
    <row r="30" spans="4:4">
      <c r="D30" s="34"/>
    </row>
    <row r="31" spans="4:4">
      <c r="D31" s="34"/>
    </row>
    <row r="32" spans="4:4">
      <c r="D32" s="34"/>
    </row>
    <row r="33" spans="1:7">
      <c r="D33" s="34"/>
    </row>
    <row r="34" spans="1:7">
      <c r="D34" s="34"/>
      <c r="F34" s="45" t="s">
        <v>259</v>
      </c>
    </row>
    <row r="35" spans="1:7">
      <c r="D35" s="34"/>
    </row>
    <row r="36" spans="1:7">
      <c r="D36" s="34"/>
    </row>
    <row r="37" spans="1:7">
      <c r="D37" s="34"/>
    </row>
    <row r="38" spans="1:7">
      <c r="D38" s="34"/>
    </row>
    <row r="39" spans="1:7">
      <c r="D39" s="34"/>
    </row>
    <row r="40" spans="1:7">
      <c r="A40" s="259"/>
      <c r="B40" s="259"/>
      <c r="C40" s="259"/>
      <c r="D40" s="259"/>
      <c r="E40" s="259"/>
      <c r="F40" s="259"/>
    </row>
    <row r="41" spans="1:7">
      <c r="A41" s="259"/>
      <c r="B41" s="259"/>
      <c r="C41" s="259"/>
      <c r="D41" s="259"/>
      <c r="E41" s="259"/>
      <c r="F41" s="259"/>
    </row>
    <row r="42" spans="1:7">
      <c r="A42" s="259"/>
      <c r="B42" s="259"/>
      <c r="C42" s="259"/>
      <c r="D42" s="259"/>
      <c r="E42" s="259"/>
      <c r="F42" s="259"/>
    </row>
    <row r="43" spans="1:7">
      <c r="A43" s="259"/>
      <c r="B43" s="259"/>
      <c r="C43" s="259"/>
      <c r="D43" s="259"/>
      <c r="E43" s="259"/>
      <c r="F43" s="259"/>
    </row>
    <row r="44" spans="1:7">
      <c r="A44" s="259"/>
      <c r="B44" s="259"/>
      <c r="C44" s="259"/>
      <c r="D44" s="259"/>
      <c r="E44" s="259"/>
      <c r="F44" s="259"/>
    </row>
    <row r="46" spans="1:7">
      <c r="F46" s="46"/>
    </row>
    <row r="47" spans="1:7">
      <c r="A47" s="47"/>
      <c r="C47" s="49"/>
      <c r="D47" s="142"/>
      <c r="E47" s="49"/>
      <c r="F47" s="52"/>
      <c r="G47" s="49"/>
    </row>
    <row r="48" spans="1:7">
      <c r="A48" s="47"/>
      <c r="C48" s="49"/>
      <c r="D48" s="142"/>
      <c r="E48" s="142"/>
      <c r="F48" s="142"/>
      <c r="G48" s="49"/>
    </row>
    <row r="49" spans="2:7">
      <c r="B49" s="184"/>
      <c r="C49" s="185"/>
      <c r="D49" s="142"/>
      <c r="E49" s="142"/>
      <c r="F49" s="142"/>
      <c r="G49" s="49"/>
    </row>
    <row r="50" spans="2:7">
      <c r="B50" s="184"/>
      <c r="C50" s="185"/>
      <c r="D50" s="142"/>
      <c r="E50" s="142"/>
      <c r="F50" s="142"/>
      <c r="G50" s="49"/>
    </row>
    <row r="51" spans="2:7">
      <c r="C51" s="49"/>
      <c r="D51" s="142"/>
      <c r="E51" s="49"/>
      <c r="F51" s="52"/>
      <c r="G51" s="49"/>
    </row>
    <row r="52" spans="2:7">
      <c r="C52" s="49"/>
      <c r="D52" s="142"/>
      <c r="E52" s="142"/>
      <c r="F52" s="142"/>
      <c r="G52" s="49"/>
    </row>
    <row r="54" spans="2:7">
      <c r="D54" s="33"/>
    </row>
    <row r="55" spans="2:7">
      <c r="D55" s="33"/>
    </row>
    <row r="56" spans="2:7">
      <c r="D56" s="33"/>
    </row>
    <row r="57" spans="2:7">
      <c r="D57" s="34"/>
    </row>
    <row r="58" spans="2:7">
      <c r="D58" s="34"/>
    </row>
    <row r="59" spans="2:7">
      <c r="D59" s="34"/>
    </row>
    <row r="60" spans="2:7">
      <c r="D60" s="34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42"/>
  <sheetViews>
    <sheetView workbookViewId="0">
      <selection activeCell="G23" sqref="G23"/>
    </sheetView>
  </sheetViews>
  <sheetFormatPr defaultRowHeight="14.25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19.5">
      <c r="A1" s="259" t="s">
        <v>273</v>
      </c>
      <c r="B1" s="259"/>
      <c r="C1" s="259"/>
      <c r="D1" s="259"/>
      <c r="E1" s="259"/>
      <c r="F1" s="259"/>
    </row>
    <row r="2" spans="1:6" ht="19.5">
      <c r="A2" s="259" t="s">
        <v>132</v>
      </c>
      <c r="B2" s="259"/>
      <c r="C2" s="259"/>
      <c r="D2" s="259"/>
      <c r="E2" s="259"/>
      <c r="F2" s="259"/>
    </row>
    <row r="3" spans="1:6" ht="19.5">
      <c r="A3" s="259" t="s">
        <v>158</v>
      </c>
      <c r="B3" s="259"/>
      <c r="C3" s="259"/>
      <c r="D3" s="259"/>
      <c r="E3" s="259"/>
      <c r="F3" s="259"/>
    </row>
    <row r="4" spans="1:6" ht="19.5">
      <c r="A4" s="259" t="s">
        <v>286</v>
      </c>
      <c r="B4" s="259"/>
      <c r="C4" s="259"/>
      <c r="D4" s="259"/>
      <c r="E4" s="259"/>
      <c r="F4" s="259"/>
    </row>
    <row r="5" spans="1:6" ht="19.5">
      <c r="A5" s="259"/>
      <c r="B5" s="259"/>
      <c r="C5" s="259"/>
      <c r="D5" s="259"/>
      <c r="E5" s="259"/>
      <c r="F5" s="259"/>
    </row>
    <row r="6" spans="1:6" ht="19.5">
      <c r="A6" s="44"/>
      <c r="B6" s="44"/>
      <c r="C6" s="44"/>
      <c r="D6" s="45"/>
      <c r="E6" s="45"/>
      <c r="F6" s="45"/>
    </row>
    <row r="7" spans="1:6" ht="19.5">
      <c r="A7" s="44" t="s">
        <v>156</v>
      </c>
      <c r="B7" s="44"/>
      <c r="C7" s="44"/>
      <c r="D7" s="45">
        <v>0</v>
      </c>
      <c r="E7" s="45"/>
      <c r="F7" s="46"/>
    </row>
    <row r="8" spans="1:6" ht="19.5">
      <c r="A8" s="47" t="s">
        <v>137</v>
      </c>
      <c r="B8" s="44" t="s">
        <v>157</v>
      </c>
      <c r="C8" s="44"/>
      <c r="D8" s="48"/>
      <c r="E8" s="49"/>
      <c r="F8" s="50"/>
    </row>
    <row r="9" spans="1:6" ht="19.5">
      <c r="A9" s="47" t="s">
        <v>135</v>
      </c>
      <c r="B9" s="44" t="s">
        <v>138</v>
      </c>
      <c r="C9" s="44"/>
      <c r="D9" s="45"/>
      <c r="E9" s="45"/>
      <c r="F9" s="45"/>
    </row>
    <row r="10" spans="1:6" ht="19.5">
      <c r="A10" s="44"/>
      <c r="B10" s="184"/>
      <c r="C10" s="184"/>
      <c r="D10" s="45">
        <v>0</v>
      </c>
      <c r="E10" s="45"/>
      <c r="F10" s="45">
        <f>SUM(D10:D10)</f>
        <v>0</v>
      </c>
    </row>
    <row r="11" spans="1:6" ht="20.25" thickBot="1">
      <c r="A11" s="44" t="s">
        <v>134</v>
      </c>
      <c r="B11" s="44"/>
      <c r="C11" s="44"/>
      <c r="D11" s="45"/>
      <c r="E11" s="44"/>
      <c r="F11" s="51">
        <f>+F6-F7+F9+F10</f>
        <v>0</v>
      </c>
    </row>
    <row r="12" spans="1:6" ht="20.25" thickTop="1">
      <c r="A12" s="44"/>
      <c r="B12" s="44"/>
      <c r="C12" s="44"/>
      <c r="D12" s="45"/>
      <c r="E12" s="45"/>
      <c r="F12" s="45"/>
    </row>
    <row r="13" spans="1:6" ht="19.5">
      <c r="A13" s="44"/>
      <c r="B13" s="44"/>
      <c r="C13" s="44"/>
      <c r="D13" s="45"/>
      <c r="E13" s="45"/>
      <c r="F13" s="45"/>
    </row>
    <row r="14" spans="1:6" ht="19.5">
      <c r="A14" s="44"/>
      <c r="B14" s="44"/>
      <c r="C14" s="44"/>
      <c r="D14" s="33" t="s">
        <v>95</v>
      </c>
      <c r="E14" s="45"/>
      <c r="F14" s="45"/>
    </row>
    <row r="15" spans="1:6" ht="19.5">
      <c r="A15" s="44"/>
      <c r="B15" s="44"/>
      <c r="C15" s="44"/>
      <c r="D15" s="33"/>
      <c r="E15" s="45"/>
      <c r="F15" s="45"/>
    </row>
    <row r="16" spans="1:6" ht="19.5">
      <c r="A16" s="44"/>
      <c r="B16" s="44"/>
      <c r="C16" s="44"/>
      <c r="D16" s="33"/>
      <c r="E16" s="45"/>
      <c r="F16" s="45"/>
    </row>
    <row r="17" spans="1:6" ht="19.5">
      <c r="A17" s="44"/>
      <c r="B17" s="44"/>
      <c r="C17" s="44"/>
      <c r="D17" s="34" t="s">
        <v>259</v>
      </c>
      <c r="E17" s="45"/>
      <c r="F17" s="45"/>
    </row>
    <row r="18" spans="1:6" ht="19.5">
      <c r="A18" s="44"/>
      <c r="B18" s="44"/>
      <c r="C18" s="44"/>
      <c r="D18" s="34" t="s">
        <v>266</v>
      </c>
      <c r="E18" s="45"/>
      <c r="F18" s="45"/>
    </row>
    <row r="19" spans="1:6" ht="19.5">
      <c r="A19" s="44"/>
      <c r="B19" s="44"/>
      <c r="C19" s="44"/>
      <c r="D19" s="34" t="s">
        <v>96</v>
      </c>
      <c r="E19" s="45"/>
      <c r="F19" s="45"/>
    </row>
    <row r="20" spans="1:6" ht="19.5">
      <c r="A20" s="44"/>
      <c r="B20" s="44"/>
      <c r="C20" s="44"/>
      <c r="D20" s="34"/>
      <c r="E20" s="45"/>
      <c r="F20" s="45"/>
    </row>
    <row r="21" spans="1:6" ht="19.5">
      <c r="A21" s="44"/>
      <c r="B21" s="44"/>
      <c r="C21" s="44"/>
      <c r="D21" s="45"/>
      <c r="E21" s="45"/>
      <c r="F21" s="45"/>
    </row>
    <row r="22" spans="1:6" ht="19.5">
      <c r="A22" s="44"/>
      <c r="B22" s="44"/>
      <c r="C22" s="44"/>
      <c r="D22" s="45"/>
      <c r="E22" s="45"/>
      <c r="F22" s="45"/>
    </row>
    <row r="23" spans="1:6" ht="19.5">
      <c r="A23" s="44"/>
      <c r="B23" s="44"/>
      <c r="C23" s="44"/>
      <c r="D23" s="45"/>
      <c r="E23" s="45"/>
      <c r="F23" s="45"/>
    </row>
    <row r="24" spans="1:6" ht="19.5">
      <c r="A24" s="44"/>
      <c r="B24" s="44"/>
      <c r="C24" s="44"/>
      <c r="D24" s="45"/>
      <c r="E24" s="45"/>
      <c r="F24" s="45"/>
    </row>
    <row r="25" spans="1:6" ht="19.5">
      <c r="A25" s="44"/>
      <c r="B25" s="44"/>
      <c r="C25" s="44"/>
      <c r="D25" s="45"/>
      <c r="E25" s="45"/>
      <c r="F25" s="45"/>
    </row>
    <row r="26" spans="1:6" ht="19.5">
      <c r="A26" s="44"/>
      <c r="B26" s="44"/>
      <c r="C26" s="44"/>
      <c r="D26" s="45"/>
      <c r="E26" s="45"/>
      <c r="F26" s="45"/>
    </row>
    <row r="27" spans="1:6" ht="19.5">
      <c r="A27" s="44"/>
      <c r="B27" s="44"/>
      <c r="C27" s="44"/>
      <c r="D27" s="45"/>
      <c r="E27" s="45"/>
      <c r="F27" s="45"/>
    </row>
    <row r="28" spans="1:6" ht="19.5">
      <c r="A28" s="44"/>
      <c r="B28" s="44"/>
      <c r="C28" s="44"/>
      <c r="D28" s="45"/>
      <c r="E28" s="45"/>
      <c r="F28" s="45"/>
    </row>
    <row r="29" spans="1:6" ht="19.5">
      <c r="A29" s="44"/>
      <c r="B29" s="44"/>
      <c r="C29" s="44"/>
      <c r="D29" s="45"/>
      <c r="E29" s="45"/>
      <c r="F29" s="45"/>
    </row>
    <row r="30" spans="1:6" ht="19.5">
      <c r="A30" s="44"/>
      <c r="B30" s="44"/>
      <c r="C30" s="44"/>
      <c r="D30" s="45"/>
      <c r="E30" s="45"/>
      <c r="F30" s="45"/>
    </row>
    <row r="31" spans="1:6" ht="19.5">
      <c r="A31" s="44"/>
      <c r="B31" s="44"/>
      <c r="C31" s="44"/>
      <c r="D31" s="45"/>
      <c r="E31" s="45"/>
      <c r="F31" s="45"/>
    </row>
    <row r="32" spans="1:6" ht="19.5">
      <c r="A32" s="44"/>
      <c r="B32" s="44"/>
      <c r="C32" s="44"/>
      <c r="D32" s="45"/>
      <c r="E32" s="45"/>
      <c r="F32" s="45"/>
    </row>
    <row r="33" spans="1:6" ht="19.5">
      <c r="A33" s="44"/>
      <c r="B33" s="44"/>
      <c r="C33" s="44"/>
      <c r="D33" s="45"/>
      <c r="E33" s="45"/>
      <c r="F33" s="45"/>
    </row>
    <row r="34" spans="1:6" ht="19.5">
      <c r="A34" s="44"/>
      <c r="B34" s="44"/>
      <c r="C34" s="44"/>
      <c r="D34" s="45"/>
      <c r="E34" s="45"/>
      <c r="F34" s="45"/>
    </row>
    <row r="35" spans="1:6" ht="19.5">
      <c r="A35" s="44"/>
      <c r="B35" s="44"/>
      <c r="C35" s="44"/>
      <c r="D35" s="45"/>
      <c r="E35" s="45"/>
      <c r="F35" s="45"/>
    </row>
    <row r="36" spans="1:6" ht="19.5">
      <c r="A36" s="44"/>
      <c r="B36" s="44"/>
      <c r="C36" s="44"/>
      <c r="D36" s="45"/>
      <c r="E36" s="45"/>
      <c r="F36" s="45"/>
    </row>
    <row r="37" spans="1:6" ht="19.5">
      <c r="A37" s="44"/>
      <c r="B37" s="44"/>
      <c r="C37" s="44"/>
      <c r="D37" s="45"/>
      <c r="E37" s="45"/>
      <c r="F37" s="45"/>
    </row>
    <row r="38" spans="1:6" ht="19.5">
      <c r="A38" s="44"/>
      <c r="B38" s="44"/>
      <c r="C38" s="44"/>
      <c r="D38" s="45"/>
      <c r="E38" s="45"/>
      <c r="F38" s="45"/>
    </row>
    <row r="39" spans="1:6" ht="19.5">
      <c r="A39" s="44"/>
      <c r="B39" s="44"/>
      <c r="C39" s="44"/>
      <c r="D39" s="45"/>
      <c r="E39" s="45"/>
      <c r="F39" s="45"/>
    </row>
    <row r="40" spans="1:6" ht="19.5">
      <c r="A40" s="44"/>
      <c r="B40" s="44"/>
      <c r="C40" s="44"/>
      <c r="D40" s="45"/>
      <c r="E40" s="45"/>
      <c r="F40" s="45"/>
    </row>
    <row r="41" spans="1:6" ht="19.5">
      <c r="A41" s="44"/>
      <c r="B41" s="44"/>
      <c r="C41" s="44"/>
      <c r="D41" s="45"/>
      <c r="E41" s="45"/>
      <c r="F41" s="45"/>
    </row>
    <row r="42" spans="1:6" ht="19.5">
      <c r="A42" s="44"/>
      <c r="B42" s="44"/>
      <c r="C42" s="44"/>
      <c r="D42" s="45"/>
      <c r="E42" s="45"/>
      <c r="F42" s="45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G29"/>
  <sheetViews>
    <sheetView topLeftCell="A13" workbookViewId="0">
      <selection activeCell="J19" sqref="J19"/>
    </sheetView>
  </sheetViews>
  <sheetFormatPr defaultRowHeight="19.5"/>
  <cols>
    <col min="1" max="1" width="9.375" style="44" customWidth="1"/>
    <col min="2" max="2" width="10" style="44" customWidth="1"/>
    <col min="3" max="3" width="20.375" style="44" customWidth="1"/>
    <col min="4" max="4" width="20" style="44" customWidth="1"/>
    <col min="5" max="5" width="12.75" style="45" customWidth="1"/>
    <col min="6" max="6" width="12.875" style="44" customWidth="1"/>
    <col min="7" max="7" width="10.375" style="44" customWidth="1"/>
    <col min="8" max="16384" width="9" style="44"/>
  </cols>
  <sheetData>
    <row r="1" spans="1:7">
      <c r="A1" s="259" t="s">
        <v>160</v>
      </c>
      <c r="B1" s="259"/>
      <c r="C1" s="259"/>
      <c r="D1" s="259"/>
      <c r="E1" s="259"/>
      <c r="F1" s="259"/>
      <c r="G1" s="259"/>
    </row>
    <row r="2" spans="1:7">
      <c r="A2" s="259" t="s">
        <v>132</v>
      </c>
      <c r="B2" s="259"/>
      <c r="C2" s="259"/>
      <c r="D2" s="259"/>
      <c r="E2" s="259"/>
      <c r="F2" s="259"/>
      <c r="G2" s="259"/>
    </row>
    <row r="3" spans="1:7">
      <c r="A3" s="259" t="s">
        <v>286</v>
      </c>
      <c r="B3" s="259"/>
      <c r="C3" s="259"/>
      <c r="D3" s="259"/>
      <c r="E3" s="259"/>
      <c r="F3" s="259"/>
      <c r="G3" s="259"/>
    </row>
    <row r="4" spans="1:7" ht="20.25" thickBot="1"/>
    <row r="5" spans="1:7" ht="19.5" customHeight="1">
      <c r="A5" s="263" t="s">
        <v>161</v>
      </c>
      <c r="B5" s="263"/>
      <c r="C5" s="264" t="s">
        <v>162</v>
      </c>
      <c r="D5" s="264" t="s">
        <v>163</v>
      </c>
      <c r="E5" s="266" t="s">
        <v>164</v>
      </c>
      <c r="F5" s="268" t="s">
        <v>165</v>
      </c>
      <c r="G5" s="270" t="s">
        <v>166</v>
      </c>
    </row>
    <row r="6" spans="1:7">
      <c r="A6" s="53" t="s">
        <v>159</v>
      </c>
      <c r="B6" s="53" t="s">
        <v>167</v>
      </c>
      <c r="C6" s="265"/>
      <c r="D6" s="265"/>
      <c r="E6" s="267"/>
      <c r="F6" s="269"/>
      <c r="G6" s="271"/>
    </row>
    <row r="7" spans="1:7" ht="21">
      <c r="A7" s="54" t="s">
        <v>289</v>
      </c>
      <c r="B7" s="55">
        <v>42979</v>
      </c>
      <c r="C7" s="56" t="s">
        <v>290</v>
      </c>
      <c r="D7" s="56" t="s">
        <v>291</v>
      </c>
      <c r="E7" s="57">
        <v>9220</v>
      </c>
      <c r="F7" s="55">
        <v>43014</v>
      </c>
      <c r="G7" s="58"/>
    </row>
    <row r="8" spans="1:7" ht="21">
      <c r="A8" s="54" t="s">
        <v>292</v>
      </c>
      <c r="B8" s="55">
        <v>42985</v>
      </c>
      <c r="C8" s="56" t="s">
        <v>293</v>
      </c>
      <c r="D8" s="56" t="s">
        <v>275</v>
      </c>
      <c r="E8" s="57">
        <v>5980</v>
      </c>
      <c r="F8" s="55">
        <v>43018</v>
      </c>
      <c r="G8" s="58"/>
    </row>
    <row r="9" spans="1:7" ht="21">
      <c r="A9" s="54" t="s">
        <v>294</v>
      </c>
      <c r="B9" s="55">
        <v>42989</v>
      </c>
      <c r="C9" s="56" t="s">
        <v>295</v>
      </c>
      <c r="D9" s="56" t="s">
        <v>275</v>
      </c>
      <c r="E9" s="57">
        <v>21258.66</v>
      </c>
      <c r="F9" s="55">
        <v>43042</v>
      </c>
      <c r="G9" s="58"/>
    </row>
    <row r="10" spans="1:7" ht="21">
      <c r="A10" s="54" t="s">
        <v>296</v>
      </c>
      <c r="B10" s="55">
        <v>42996</v>
      </c>
      <c r="C10" s="56" t="s">
        <v>297</v>
      </c>
      <c r="D10" s="56" t="s">
        <v>275</v>
      </c>
      <c r="E10" s="57">
        <v>56480</v>
      </c>
      <c r="F10" s="55">
        <v>43020</v>
      </c>
      <c r="G10" s="58"/>
    </row>
    <row r="11" spans="1:7" ht="21">
      <c r="A11" s="54"/>
      <c r="B11" s="55"/>
      <c r="C11" s="59"/>
      <c r="D11" s="56"/>
      <c r="E11" s="57"/>
      <c r="F11" s="55"/>
      <c r="G11" s="58"/>
    </row>
    <row r="12" spans="1:7" ht="21">
      <c r="A12" s="59"/>
      <c r="B12" s="60"/>
      <c r="C12" s="59"/>
      <c r="D12" s="59"/>
      <c r="E12" s="61"/>
      <c r="F12" s="62"/>
      <c r="G12" s="63"/>
    </row>
    <row r="13" spans="1:7" ht="21">
      <c r="A13" s="59"/>
      <c r="B13" s="64"/>
      <c r="C13" s="59"/>
      <c r="D13" s="59"/>
      <c r="E13" s="61"/>
      <c r="F13" s="62"/>
      <c r="G13" s="63"/>
    </row>
    <row r="14" spans="1:7" ht="21">
      <c r="A14" s="59"/>
      <c r="B14" s="64"/>
      <c r="C14" s="59"/>
      <c r="D14" s="59"/>
      <c r="E14" s="61"/>
      <c r="F14" s="62"/>
      <c r="G14" s="63"/>
    </row>
    <row r="15" spans="1:7" ht="21">
      <c r="A15" s="59"/>
      <c r="B15" s="64"/>
      <c r="C15" s="59"/>
      <c r="D15" s="59"/>
      <c r="E15" s="61"/>
      <c r="F15" s="62"/>
      <c r="G15" s="63"/>
    </row>
    <row r="16" spans="1:7" ht="21">
      <c r="A16" s="59"/>
      <c r="B16" s="64"/>
      <c r="C16" s="59"/>
      <c r="D16" s="59"/>
      <c r="E16" s="61"/>
      <c r="F16" s="62"/>
      <c r="G16" s="63"/>
    </row>
    <row r="17" spans="1:7" ht="21">
      <c r="A17" s="59"/>
      <c r="B17" s="64"/>
      <c r="C17" s="59"/>
      <c r="D17" s="59"/>
      <c r="E17" s="61"/>
      <c r="F17" s="62"/>
      <c r="G17" s="63"/>
    </row>
    <row r="18" spans="1:7" ht="21">
      <c r="A18" s="59"/>
      <c r="B18" s="64"/>
      <c r="C18" s="59"/>
      <c r="D18" s="59"/>
      <c r="E18" s="61"/>
      <c r="F18" s="62"/>
      <c r="G18" s="63"/>
    </row>
    <row r="19" spans="1:7" ht="21">
      <c r="A19" s="59"/>
      <c r="B19" s="64"/>
      <c r="C19" s="59"/>
      <c r="D19" s="59"/>
      <c r="E19" s="61"/>
      <c r="F19" s="62"/>
      <c r="G19" s="63"/>
    </row>
    <row r="20" spans="1:7" ht="21">
      <c r="A20" s="59"/>
      <c r="B20" s="64"/>
      <c r="C20" s="59"/>
      <c r="D20" s="59"/>
      <c r="E20" s="61"/>
      <c r="F20" s="62"/>
      <c r="G20" s="63"/>
    </row>
    <row r="21" spans="1:7" ht="21">
      <c r="A21" s="59"/>
      <c r="B21" s="59"/>
      <c r="C21" s="59"/>
      <c r="D21" s="59"/>
      <c r="E21" s="61"/>
      <c r="F21" s="65"/>
      <c r="G21" s="63"/>
    </row>
    <row r="22" spans="1:7" ht="21">
      <c r="A22" s="66"/>
      <c r="B22" s="66"/>
      <c r="C22" s="66"/>
      <c r="D22" s="66"/>
      <c r="E22" s="67"/>
      <c r="F22" s="68"/>
      <c r="G22" s="69"/>
    </row>
    <row r="23" spans="1:7" ht="21.75" thickBot="1">
      <c r="A23" s="260"/>
      <c r="B23" s="261"/>
      <c r="C23" s="262"/>
      <c r="D23" s="70"/>
      <c r="E23" s="71">
        <f>SUM(E7:E22)</f>
        <v>92938.66</v>
      </c>
      <c r="F23" s="72"/>
      <c r="G23" s="73"/>
    </row>
    <row r="25" spans="1:7">
      <c r="D25" s="34"/>
      <c r="E25" s="34" t="s">
        <v>95</v>
      </c>
      <c r="G25" s="45"/>
    </row>
    <row r="26" spans="1:7">
      <c r="D26" s="34"/>
      <c r="E26" s="34"/>
      <c r="G26" s="45"/>
    </row>
    <row r="27" spans="1:7">
      <c r="B27" s="74"/>
      <c r="E27" s="44"/>
      <c r="G27" s="74"/>
    </row>
    <row r="28" spans="1:7">
      <c r="D28" s="34"/>
      <c r="E28" s="34" t="s">
        <v>266</v>
      </c>
      <c r="G28" s="45"/>
    </row>
    <row r="29" spans="1:7">
      <c r="D29" s="34"/>
      <c r="E29" s="34" t="s">
        <v>96</v>
      </c>
    </row>
  </sheetData>
  <mergeCells count="10">
    <mergeCell ref="A23:C23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33"/>
  <sheetViews>
    <sheetView topLeftCell="A10" workbookViewId="0">
      <selection activeCell="F16" sqref="F16"/>
    </sheetView>
  </sheetViews>
  <sheetFormatPr defaultRowHeight="14.25"/>
  <cols>
    <col min="1" max="1" width="13.375" style="84" customWidth="1"/>
    <col min="2" max="2" width="14.125" style="84" customWidth="1"/>
    <col min="3" max="3" width="39.25" style="84" customWidth="1"/>
    <col min="4" max="4" width="15" style="84" customWidth="1"/>
    <col min="5" max="16384" width="9" style="84"/>
  </cols>
  <sheetData>
    <row r="1" spans="1:4" s="145" customFormat="1" ht="19.5">
      <c r="A1" s="272" t="s">
        <v>168</v>
      </c>
      <c r="B1" s="272"/>
      <c r="C1" s="272"/>
      <c r="D1" s="272"/>
    </row>
    <row r="2" spans="1:4" s="145" customFormat="1" ht="19.5">
      <c r="A2" s="272" t="s">
        <v>132</v>
      </c>
      <c r="B2" s="272"/>
      <c r="C2" s="272"/>
      <c r="D2" s="272"/>
    </row>
    <row r="3" spans="1:4" s="145" customFormat="1" ht="19.5">
      <c r="A3" s="272" t="s">
        <v>286</v>
      </c>
      <c r="B3" s="272"/>
      <c r="C3" s="272"/>
      <c r="D3" s="272"/>
    </row>
    <row r="4" spans="1:4" s="145" customFormat="1" ht="19.5">
      <c r="A4" s="211"/>
      <c r="B4" s="211"/>
      <c r="C4" s="211"/>
      <c r="D4" s="211"/>
    </row>
    <row r="5" spans="1:4" s="145" customFormat="1" ht="14.25" customHeight="1">
      <c r="A5" s="273" t="s">
        <v>169</v>
      </c>
      <c r="B5" s="275" t="s">
        <v>170</v>
      </c>
      <c r="C5" s="275" t="s">
        <v>171</v>
      </c>
      <c r="D5" s="277" t="s">
        <v>164</v>
      </c>
    </row>
    <row r="6" spans="1:4" s="145" customFormat="1" ht="14.25" customHeight="1">
      <c r="A6" s="274"/>
      <c r="B6" s="276"/>
      <c r="C6" s="276"/>
      <c r="D6" s="278"/>
    </row>
    <row r="7" spans="1:4" ht="19.5">
      <c r="A7" s="75"/>
      <c r="B7" s="75"/>
      <c r="C7" s="76"/>
      <c r="D7" s="77"/>
    </row>
    <row r="8" spans="1:4" ht="19.5">
      <c r="A8" s="75"/>
      <c r="B8" s="75"/>
      <c r="C8" s="76"/>
      <c r="D8" s="77"/>
    </row>
    <row r="9" spans="1:4" ht="19.5">
      <c r="A9" s="75"/>
      <c r="B9" s="75"/>
      <c r="C9" s="76"/>
      <c r="D9" s="77"/>
    </row>
    <row r="10" spans="1:4" ht="19.5">
      <c r="A10" s="75"/>
      <c r="B10" s="75"/>
      <c r="C10" s="76"/>
      <c r="D10" s="77"/>
    </row>
    <row r="11" spans="1:4" ht="19.5">
      <c r="A11" s="75"/>
      <c r="B11" s="75"/>
      <c r="C11" s="76"/>
      <c r="D11" s="77"/>
    </row>
    <row r="12" spans="1:4" ht="19.5">
      <c r="A12" s="75"/>
      <c r="B12" s="75"/>
      <c r="C12" s="76"/>
      <c r="D12" s="77"/>
    </row>
    <row r="13" spans="1:4" ht="19.5">
      <c r="A13" s="75"/>
      <c r="B13" s="75"/>
      <c r="C13" s="76"/>
      <c r="D13" s="77"/>
    </row>
    <row r="14" spans="1:4" ht="19.5">
      <c r="A14" s="75"/>
      <c r="B14" s="75"/>
      <c r="C14" s="76"/>
      <c r="D14" s="77"/>
    </row>
    <row r="15" spans="1:4" ht="19.5">
      <c r="A15" s="75"/>
      <c r="B15" s="75"/>
      <c r="C15" s="76"/>
      <c r="D15" s="77"/>
    </row>
    <row r="16" spans="1:4" ht="19.5">
      <c r="A16" s="75"/>
      <c r="B16" s="75"/>
      <c r="C16" s="76"/>
      <c r="D16" s="77"/>
    </row>
    <row r="17" spans="1:4" ht="19.5">
      <c r="A17" s="75"/>
      <c r="B17" s="75"/>
      <c r="C17" s="76"/>
      <c r="D17" s="77"/>
    </row>
    <row r="18" spans="1:4" ht="19.5">
      <c r="A18" s="75"/>
      <c r="B18" s="75"/>
      <c r="C18" s="76"/>
      <c r="D18" s="77"/>
    </row>
    <row r="19" spans="1:4" ht="19.5">
      <c r="A19" s="75"/>
      <c r="B19" s="75"/>
      <c r="C19" s="76"/>
      <c r="D19" s="77"/>
    </row>
    <row r="20" spans="1:4" ht="19.5">
      <c r="A20" s="78"/>
      <c r="B20" s="78"/>
      <c r="C20" s="79" t="s">
        <v>172</v>
      </c>
      <c r="D20" s="80">
        <f>SUM(D7:D19)</f>
        <v>0</v>
      </c>
    </row>
    <row r="21" spans="1:4" ht="19.5">
      <c r="A21" s="81"/>
      <c r="B21" s="81"/>
      <c r="C21" s="82"/>
      <c r="D21" s="52"/>
    </row>
    <row r="22" spans="1:4" ht="19.5">
      <c r="A22" s="83"/>
      <c r="B22" s="44"/>
      <c r="C22" s="34" t="s">
        <v>95</v>
      </c>
      <c r="D22" s="45"/>
    </row>
    <row r="23" spans="1:4" ht="19.5">
      <c r="A23" s="83"/>
      <c r="B23" s="44"/>
      <c r="C23" s="34"/>
      <c r="D23" s="45"/>
    </row>
    <row r="24" spans="1:4" ht="19.5">
      <c r="A24" s="83"/>
      <c r="B24" s="44"/>
      <c r="C24" s="34" t="s">
        <v>259</v>
      </c>
      <c r="D24" s="45"/>
    </row>
    <row r="25" spans="1:4" ht="19.5">
      <c r="A25" s="83"/>
      <c r="B25" s="44"/>
      <c r="C25" s="34" t="s">
        <v>266</v>
      </c>
      <c r="D25" s="45"/>
    </row>
    <row r="26" spans="1:4" ht="19.5">
      <c r="A26" s="83"/>
      <c r="B26" s="44"/>
      <c r="C26" s="34" t="s">
        <v>96</v>
      </c>
      <c r="D26" s="45"/>
    </row>
    <row r="27" spans="1:4" ht="19.5">
      <c r="A27" s="83"/>
      <c r="B27" s="44"/>
      <c r="C27" s="34"/>
      <c r="D27" s="45"/>
    </row>
    <row r="28" spans="1:4" ht="19.5">
      <c r="A28" s="83"/>
      <c r="B28" s="44"/>
      <c r="C28" s="34"/>
      <c r="D28" s="45"/>
    </row>
    <row r="29" spans="1:4" ht="19.5">
      <c r="A29" s="83"/>
      <c r="B29" s="44"/>
      <c r="C29" s="34"/>
      <c r="D29" s="45"/>
    </row>
    <row r="30" spans="1:4" ht="19.5">
      <c r="A30" s="83"/>
      <c r="B30" s="44"/>
      <c r="C30" s="34"/>
      <c r="D30" s="45"/>
    </row>
    <row r="31" spans="1:4" ht="19.5">
      <c r="A31" s="83"/>
      <c r="B31" s="44"/>
      <c r="C31" s="34"/>
      <c r="D31" s="45"/>
    </row>
    <row r="32" spans="1:4" ht="19.5">
      <c r="A32" s="83"/>
      <c r="B32" s="44"/>
      <c r="C32" s="34"/>
      <c r="D32" s="45"/>
    </row>
    <row r="33" spans="1:4" ht="19.5">
      <c r="A33" s="83"/>
      <c r="B33" s="44"/>
      <c r="C33" s="34"/>
      <c r="D33" s="45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SRI</cp:lastModifiedBy>
  <cp:lastPrinted>2017-10-05T03:46:00Z</cp:lastPrinted>
  <dcterms:created xsi:type="dcterms:W3CDTF">2017-02-16T03:11:49Z</dcterms:created>
  <dcterms:modified xsi:type="dcterms:W3CDTF">2017-10-05T03:46:46Z</dcterms:modified>
</cp:coreProperties>
</file>