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 tabRatio="857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" sheetId="4" r:id="rId4"/>
    <sheet name="งบเงินฝากคลัง" sheetId="5" r:id="rId5"/>
    <sheet name="8016047734" sheetId="6" r:id="rId6"/>
    <sheet name="8016047750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นอกฝากคลัง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รายงานงบทดลอง!$6:$6</definedName>
    <definedName name="_xlnm.Print_Titles" localSheetId="13">รายงานเงินฝากคลัง!$5:$6</definedName>
    <definedName name="_xlnm.Print_Titles" localSheetId="14">'รายงานจัดเก็บ-นำส่ง'!$5:$5</definedName>
  </definedNames>
  <calcPr calcId="124519"/>
</workbook>
</file>

<file path=xl/calcChain.xml><?xml version="1.0" encoding="utf-8"?>
<calcChain xmlns="http://schemas.openxmlformats.org/spreadsheetml/2006/main">
  <c r="F50" i="13"/>
  <c r="F46"/>
  <c r="F51" s="1"/>
  <c r="D45"/>
  <c r="G11" i="4"/>
  <c r="G8"/>
  <c r="G12" s="1"/>
  <c r="G11" i="16"/>
  <c r="G8"/>
  <c r="G9" s="1"/>
  <c r="F13" i="13"/>
  <c r="F9"/>
  <c r="F14" s="1"/>
  <c r="F17" i="12"/>
  <c r="F11"/>
  <c r="F18" s="1"/>
  <c r="D8"/>
  <c r="I13" i="11"/>
  <c r="D20" i="10"/>
  <c r="D20" i="9"/>
  <c r="E23" i="8"/>
  <c r="F11" i="7"/>
  <c r="F10"/>
  <c r="F12" s="1"/>
  <c r="F9" i="6"/>
  <c r="F10" s="1"/>
  <c r="F19" i="5"/>
  <c r="D10"/>
  <c r="F13" s="1"/>
  <c r="F7"/>
  <c r="F20" l="1"/>
</calcChain>
</file>

<file path=xl/sharedStrings.xml><?xml version="1.0" encoding="utf-8"?>
<sst xmlns="http://schemas.openxmlformats.org/spreadsheetml/2006/main" count="1280" uniqueCount="561">
  <si>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</si>
  <si>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</si>
  <si>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</si>
  <si>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</si>
  <si>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</si>
  <si>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</si>
  <si>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</si>
  <si>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</si>
  <si>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</si>
  <si>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</si>
  <si>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</si>
  <si>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</si>
  <si>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</si>
  <si>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</si>
  <si>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</si>
  <si>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</si>
  <si>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</si>
  <si>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</si>
  <si>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</si>
  <si>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</si>
  <si>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</si>
  <si>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</si>
  <si>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</si>
  <si>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1206010102     พักครุภัณฑ์สำนักงาน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</si>
  <si>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</si>
  <si>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</si>
  <si>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</si>
  <si>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</si>
  <si>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1206040102     พักครุภัณฑ์โฆษณา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</si>
  <si>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</si>
  <si>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</si>
  <si>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</si>
  <si>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</si>
  <si>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</si>
  <si>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</si>
  <si>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</si>
  <si>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</si>
  <si>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1206100102     พักคอมพิวเตอร์</t>
  </si>
  <si>
    <t>1206100103     คสส คอมพิวเตอร์</t>
  </si>
  <si>
    <t>1206120101     ครุภัณฑ์บ้านครัว</t>
  </si>
  <si>
    <t>1206120102     พักครุภัณฑ์บ้านครัว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</si>
  <si>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</si>
  <si>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</si>
  <si>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</si>
  <si>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</si>
  <si>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</si>
  <si>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</si>
  <si>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</si>
  <si>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</si>
  <si>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2102040101     สาธารณูปโภคค้างจ่าย</t>
  </si>
  <si>
    <t>2102040102     ใบสำคัญค้างจ่าย</t>
  </si>
  <si>
    <t>2102040106     W/Htax-ภงด.นิติ(53)</t>
  </si>
  <si>
    <t>2111020102     เงินรับฝาก-ทุนหมุนเว</t>
  </si>
  <si>
    <t>2112010199     เงินประกันอื่น</t>
  </si>
  <si>
    <t>2116010104     เบิกเกินฯรอนำส่ง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</si>
  <si>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</si>
  <si>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</si>
  <si>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</si>
  <si>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</si>
  <si>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4202010199     ร/ดค่าธรรมเนียมอื่น</t>
  </si>
  <si>
    <t>4206010102     ร/ดเหลือจ่าย</t>
  </si>
  <si>
    <t>4307010103     TR-รับงบบุคลากร</t>
  </si>
  <si>
    <t>4307010105     TR-รับงบดำเนินงาน</t>
  </si>
  <si>
    <t>4307010108     TR-รับงบกลาง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</si>
  <si>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</si>
  <si>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</si>
  <si>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</si>
  <si>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</si>
  <si>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</si>
  <si>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5101030205     ค่ารักษา-นอก-รพ.รัฐ</t>
  </si>
  <si>
    <t>5102010199     คชจ.อบรมในประเทศ</t>
  </si>
  <si>
    <t>5103010102     ค่าเบี้ยเลี้ยง</t>
  </si>
  <si>
    <t>5103010103     ค่าที่พัก</t>
  </si>
  <si>
    <t>5103010199     คชจ.เดินทางภายในปท.</t>
  </si>
  <si>
    <t>5104010104     ค่าวัสดุ</t>
  </si>
  <si>
    <t>5104010107     ค่าซ่อมแซม&amp;บำรุงฯ</t>
  </si>
  <si>
    <t>5104010112     ค/จเหมาบริการ-ภายนอก</t>
  </si>
  <si>
    <t>5104020101     ค่าไฟฟ้า</t>
  </si>
  <si>
    <t>5104020103     ค่าประปา&amp;น้ำบาดาล</t>
  </si>
  <si>
    <t>5104020105     ค่าโทรศัพท์</t>
  </si>
  <si>
    <t>5104020106     ค่าสื่อสาร&amp;โทรคมนาคม</t>
  </si>
  <si>
    <t>5104030208     ค่ารับรอง&amp;พิธีการ</t>
  </si>
  <si>
    <t>5104030218     คชจผลัดส่งร/ดแผ่นดิน</t>
  </si>
  <si>
    <t>5104030219     ค่าประชาสัมพันธ์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</si>
  <si>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</si>
  <si>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</si>
  <si>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</si>
  <si>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</si>
  <si>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</si>
  <si>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</si>
  <si>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</si>
  <si>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</si>
  <si>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5210010103     T/E-โอนร/ดผ/ดให้บก.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</si>
  <si>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</si>
  <si>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</si>
  <si>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</si>
  <si>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</si>
  <si>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2101010103     รับสินค้า / ใบสำคัญ</t>
  </si>
  <si>
    <t>4202030105     ร/ดค่าของเบ็ดเตล็ด</t>
  </si>
  <si>
    <t>4307010104     TR-รับงบลงทุน</t>
  </si>
  <si>
    <t>5101030101     เงินช่วยการศึกษาบุตร</t>
  </si>
  <si>
    <t>5104010110     ค่าเชื้อเพลิง</t>
  </si>
  <si>
    <t>5104030210     ค่าเช่าอสังหา- นอก</t>
  </si>
  <si>
    <t>5104030212     ค่าเช่าเบ็ดเตล็ด-นอก</t>
  </si>
  <si>
    <t>5104030299     ค่าใช้สอยอื่น ๆ</t>
  </si>
  <si>
    <t>5209010112     T/Eเบิกเกินส่งคืน</t>
  </si>
  <si>
    <t>5301010101     ปรับหมวดรายจ่าย</t>
  </si>
  <si>
    <t>1209010102     พักโปรแกรมคอมฯ</t>
  </si>
  <si>
    <t>2102040103     W/H tax-บุคคล(03)</t>
  </si>
  <si>
    <t>4201020199     ร/ดค่าปรับอื่น</t>
  </si>
  <si>
    <t>5101040202     เงินช่วยการศึกษาบุตร</t>
  </si>
  <si>
    <t>5102030199     คชจ.ฝึกอบรม-ภายนอก</t>
  </si>
  <si>
    <t>5104010114     ค่าธรรมเนียมทางกม.</t>
  </si>
  <si>
    <t>5104030206     ครุภัณฑ์ต่ำกว่าเกณฑ์</t>
  </si>
  <si>
    <t>4203010101     ร/ด ดบ.เงินฝาก</t>
  </si>
  <si>
    <t>5101010108     ค่าล่วงเวลา</t>
  </si>
  <si>
    <t>5104020107     ค่าบริการไปรษณีย์</t>
  </si>
  <si>
    <t>5104030207     คชจ.ในการประชุม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</si>
  <si>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</si>
  <si>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</si>
  <si>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</si>
  <si>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</si>
  <si>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</si>
  <si>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</si>
  <si>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</si>
  <si>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</si>
  <si>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</si>
  <si>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</si>
  <si>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</si>
  <si>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</si>
  <si>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</si>
  <si>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งบเทียบพิสูจน์เงินฝากธนาคารบัญชีเงินทดรองราชการ</t>
  </si>
  <si>
    <t>สำนักงานการปฏิรูปที่ดินจังหวัดนครศรีธรรมราช</t>
  </si>
  <si>
    <t>เลขที่บัญชี 801-0-14644-7 ธนาคารกรุงไทย สาขานครศรีธรรมราช</t>
  </si>
  <si>
    <t>ยอดคงเหลือตามใบแจ้งยอดธนาคาร (Blank Statement)</t>
  </si>
  <si>
    <t>บวก</t>
  </si>
  <si>
    <t>เงินฝากระหว่างทาง (ดอกเบี้ย)</t>
  </si>
  <si>
    <t>หัก</t>
  </si>
  <si>
    <t>เช็คที่สั่งจ่ายยังไม่มีผู้นำไปขึ้นเงิน</t>
  </si>
  <si>
    <t>ยอดเงินฝากธนาคารที่ถูกต้อง</t>
  </si>
  <si>
    <t>บวก/หัก</t>
  </si>
  <si>
    <t>รายการปรับปรุงยอดยกมา</t>
  </si>
  <si>
    <t>ยอดยกมา ตามระบบ CGD ที่ถูกต้อง</t>
  </si>
  <si>
    <t>รายการปรับเพิ่มเงินฝากคลัง</t>
  </si>
  <si>
    <t>รายการที่บันทึกในระบบ GFMIS แล้ว</t>
  </si>
  <si>
    <t xml:space="preserve"> -  การนำฝากตามใบนำส่งเงิน (RX,RB)</t>
  </si>
  <si>
    <t xml:space="preserve"> -  การโอนขายบิล (RM)</t>
  </si>
  <si>
    <t xml:space="preserve"> -  การเบิกหักผลักส่ง (JK)</t>
  </si>
  <si>
    <t xml:space="preserve"> -  ระบบตัดเงินฝากคลังซ้ำ JO ซ้ำ</t>
  </si>
  <si>
    <t>รายการปรับลดเงินฝากคลัง</t>
  </si>
  <si>
    <t xml:space="preserve">  - การขอเบิกเงินตามฎีกา (JO)</t>
  </si>
  <si>
    <t xml:space="preserve"> -  การโอนขายบิล (RN)</t>
  </si>
  <si>
    <t xml:space="preserve"> -  ระบบไม่ตัดเงินฝากคลังซ้ำ (ไม่มี JO)</t>
  </si>
  <si>
    <t>ยอดเงินฝากคลังที่ถูกต้อง</t>
  </si>
  <si>
    <t xml:space="preserve">  ขอรับรองว่าถูกต้อง  </t>
  </si>
  <si>
    <t>เลขที่บัญชี 801-6-04773-4 ธนาคารกรุงไทย สาขานครศรีธรรมราช</t>
  </si>
  <si>
    <t>ยอดคงเหลือตามงบทดลอง ระบบ GFMIS</t>
  </si>
  <si>
    <t>เงินฝากระหว่างทาง</t>
  </si>
  <si>
    <t>เลขที่บัญชี 801-6-04775-0 ธนาคารกรุงไทย สาขานครศรีธรรมราช</t>
  </si>
  <si>
    <t>เลขที่</t>
  </si>
  <si>
    <t>ทะเบียนคุมลูกหนี้เงินงบประมาณ</t>
  </si>
  <si>
    <t>ตามสัญญา</t>
  </si>
  <si>
    <t>ชื่อลูกหนี้</t>
  </si>
  <si>
    <t>วัตถุประสงค์ที่ยืม</t>
  </si>
  <si>
    <t>จำนวนเงิน</t>
  </si>
  <si>
    <t>วันครบกำหนดชำระ</t>
  </si>
  <si>
    <t>หมายเหตุ</t>
  </si>
  <si>
    <t>ลงวันที่</t>
  </si>
  <si>
    <t>ทะเบียนคุมเจ้าหนี้หน่วยงานภายนอกคงเหลือ - จ่ายตรงผู้ขาย</t>
  </si>
  <si>
    <t>วันเดือนปี</t>
  </si>
  <si>
    <t>เลขที่อ้างอิง</t>
  </si>
  <si>
    <t>ชื่อเจ้าหนี้</t>
  </si>
  <si>
    <t>รวม</t>
  </si>
  <si>
    <t>ทะเบียนคุมเจ้าหนี้หน่วยงานภายนอกคงเหลือ - จ่ายผ่านส่วนราชการ</t>
  </si>
  <si>
    <t>ทะเบียนคุมเงินนอกงบประมาณ - เงินฝากคลัง</t>
  </si>
  <si>
    <t>ประเภท เงินประกันสัญญา</t>
  </si>
  <si>
    <t>ลำดับที่</t>
  </si>
  <si>
    <t>รายการ</t>
  </si>
  <si>
    <t>คู่สัญญา/เลขที่สัญญา</t>
  </si>
  <si>
    <t>การรับ</t>
  </si>
  <si>
    <t>การฝาก</t>
  </si>
  <si>
    <t>วันครบกำหนด</t>
  </si>
  <si>
    <t>วันที่เบิกจ่ายเงินคืนผู้มีสิทธิ</t>
  </si>
  <si>
    <t>ว/ด/ป</t>
  </si>
  <si>
    <t>ที่เอกสาร</t>
  </si>
  <si>
    <t>จ้างเหมาบริการรักษาความปลอดภัย ประจำปีงบประมาณ 2560</t>
  </si>
  <si>
    <t>บร.5773/288619</t>
  </si>
  <si>
    <t>2017 - 1300003497</t>
  </si>
  <si>
    <t xml:space="preserve">ซื้อครุภัณฑ์ยานพาหนะและขนส่ง (รถยนต์) </t>
  </si>
  <si>
    <t>บร.5480/273971</t>
  </si>
  <si>
    <t>2016 - 1600001294</t>
  </si>
  <si>
    <t>หรือ 100,000 ก.ม.</t>
  </si>
  <si>
    <t>จ้างปรับปรุงขุดลอกสระเก็บน้ำห้วยก้วน บ้านควนมิตร</t>
  </si>
  <si>
    <t>ห้างหุ้นส่วนจำกัด แสงปัญญา การโยธา เลขที่ 5/2560 ลว. 1 พ.ย. 59</t>
  </si>
  <si>
    <t>บร.5773/288613</t>
  </si>
  <si>
    <t>2017 - 1300001771</t>
  </si>
  <si>
    <t>ซื้อครุภัณฑ์ยานพาหนะและขนส่ง ประเภทรถบรรทุก (ดีเซล)</t>
  </si>
  <si>
    <t>บร.5773/288614</t>
  </si>
  <si>
    <t>2017 - 1300001934</t>
  </si>
  <si>
    <t>จ้างปรับปรุงถนนหินคลุกสายเลียบคลองหาดทราย - คลองสิบเมตร</t>
  </si>
  <si>
    <t>ห้างหุ้นส่วนจำกัด ส.ศิลาชัย เลขที่ 7/2560      ลว. 4 พ.ย. 59</t>
  </si>
  <si>
    <t>บร.5773/288615</t>
  </si>
  <si>
    <t>2017 - 1300001791</t>
  </si>
  <si>
    <t>จ้างก่อสร้างอาคารสำนักงานการปฏิรูปที่ดินจังหวัดนครศรีธรรมราช</t>
  </si>
  <si>
    <t>บร.5773/288626</t>
  </si>
  <si>
    <t>2017 - 1300005320</t>
  </si>
  <si>
    <t>รวมเงินประกันสัญญาคงเหลือ</t>
  </si>
  <si>
    <t xml:space="preserve">งบพิสูจน์ยอดเงินรับฝาก-ทุนหมุนเวียน </t>
  </si>
  <si>
    <t>รายการปรับเพิ่มเงินรับฝาก-ทุนหมุนเวียน</t>
  </si>
  <si>
    <t xml:space="preserve"> -  บันทึกรับเงินตามใบนำส่ง (RB)</t>
  </si>
  <si>
    <t xml:space="preserve"> -  การปรับปรุงการรับโอนขายบิล (JV)</t>
  </si>
  <si>
    <t xml:space="preserve"> -  ระบบตัดเงินฝากคลังซื้อ JO ซ้ำ</t>
  </si>
  <si>
    <t>รายการปรับลดเงินรับฝาก-ทุนหมุนเวียน</t>
  </si>
  <si>
    <t xml:space="preserve"> -  การขอเบิกเงินตามฎีกา (KN,K)</t>
  </si>
  <si>
    <t xml:space="preserve"> -  การปรับปรุงการโอนขายบิลกลับส่วนกลาง (RN)</t>
  </si>
  <si>
    <t xml:space="preserve"> -  ระบบไม่ตัดเงินฝากคลังซื้อ (ไม่มี JO)</t>
  </si>
  <si>
    <t>ยอดเงินฝาก-ทุนหมุนเวียนที่ถูกต้อง</t>
  </si>
  <si>
    <t>งบพิสูจน์ยอดเงินรับฝาก-เงินประกันสัญญา</t>
  </si>
  <si>
    <t>รายการปรับเพิ่มเงินรับฝาก-ประกันสัญญา</t>
  </si>
  <si>
    <t xml:space="preserve"> -  การปรับปรุง (JV)</t>
  </si>
  <si>
    <t>รายการปรับลดเงินรับประกันสัญญา</t>
  </si>
  <si>
    <t>ยอดเงินฝาก-เงินประกันสัญญาที่ถูกต้อง</t>
  </si>
  <si>
    <t xml:space="preserve"> ขอรับรองว่าถูกต้อง 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</si>
  <si>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</si>
  <si>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</si>
  <si>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</si>
  <si>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</si>
  <si>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</si>
  <si>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</si>
  <si>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</si>
  <si>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</si>
  <si>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</si>
  <si>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</si>
  <si>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</si>
  <si>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</si>
  <si>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</si>
  <si>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</si>
  <si>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</si>
  <si>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</si>
  <si>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</si>
  <si>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</si>
  <si>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</si>
  <si>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</si>
  <si>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</si>
  <si>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</si>
  <si>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</si>
  <si>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</si>
  <si>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</si>
  <si>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ผลต่างจัดเก็บ - 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</si>
  <si>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</si>
  <si>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</si>
  <si>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</si>
  <si>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</si>
  <si>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</si>
  <si>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</si>
  <si>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</si>
  <si>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</si>
  <si>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</si>
  <si>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</si>
  <si>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 xml:space="preserve"> </t>
  </si>
  <si>
    <t>1211010101     งานระหว่างก่อสร้าง</t>
  </si>
  <si>
    <t>บริษัท รักษาความปลอดภัย สยามนคร จำกัด/ เลขที่ 9/2560    ลว. 21 พ.ย. 2559</t>
  </si>
  <si>
    <t>บ.วี.เอส.อาร์.ออโต้เซลส์ จำกัด เลขที่ 1/2559    ลว. 13 พ.ย. 2558</t>
  </si>
  <si>
    <t>บริษัท โตโยต้าเมืองคอนจำกัด เลขที่ 6/2560     ลว. 4 พ.ย. 59</t>
  </si>
  <si>
    <t>ห้างหุ้นส่วนจำกัด พรธิดี เลขที่ 188/2560         ลว. 22 ธ.ค. 59</t>
  </si>
  <si>
    <t>1206020102     พักครุภัณฑ์ยานหาพนะ</t>
  </si>
  <si>
    <t xml:space="preserve">  รวมหน่วยเบิกจ่าย             0701300067</t>
  </si>
  <si>
    <t>(นายสมหวัง  น้อยนงเยาว์)</t>
  </si>
  <si>
    <t>(นายสมหวัง  น้อยนงเยาว์</t>
  </si>
  <si>
    <t>464,327.47</t>
  </si>
  <si>
    <t>15,750.00</t>
  </si>
  <si>
    <t>***** รวมบัญชีเงินฝาก :  10960  เงินทุนหมุนเวียนเงินกองทุนปฏิรูปที่ดินเพื่อเกษตรกรรม</t>
  </si>
  <si>
    <t>***** รวมเจ้าของเงินฝาก :  0701300067</t>
  </si>
  <si>
    <t>งบเทียบยอดเงินฝากคลัง</t>
  </si>
  <si>
    <t>งบเทียบยอดเงินฝากธนาคาร (เงินงบประมาณ)</t>
  </si>
  <si>
    <t xml:space="preserve"> - </t>
  </si>
  <si>
    <t>งบเทียบยอดเงินฝากธนาคาร (เงินนอกงบประมาณ)</t>
  </si>
  <si>
    <t>บัญชีเงินฝาก :  10799  เงินฝากต่างๆ</t>
  </si>
  <si>
    <t>***** รวมบัญชีเงินฝาก :  10799  เงินฝากต่างๆ</t>
  </si>
  <si>
    <t>5,000.00</t>
  </si>
  <si>
    <t>วันที่  31 กรกฎาคม 2560</t>
  </si>
  <si>
    <t>ณ วันที่ 31 กรกฎาคม 2560</t>
  </si>
  <si>
    <t>ณ วันที่  31 กรกฎาคม 2560</t>
  </si>
  <si>
    <t>ยอดยกมา  1  กรกฎาคม 2560</t>
  </si>
  <si>
    <t>เลขที่เช็ค 10325629  ลงวันที่ 31 กรกฎาคม 2560</t>
  </si>
  <si>
    <t>เลขที่เช็ค 10325630  ลงวันที่ 31 กรกฎาคม 2560</t>
  </si>
  <si>
    <t>36/2560</t>
  </si>
  <si>
    <t>นางสาวธนรรวรรณ  คำแหง</t>
  </si>
  <si>
    <t>ค่าใช้จ่ายเดินทางไปราชการ</t>
  </si>
  <si>
    <t>ยอดยกมา 1 กรกฎาคม 2560</t>
  </si>
  <si>
    <t>ยอดยกมา  1  กรกฎาคม  2560</t>
  </si>
  <si>
    <t>ตั้งแต่ 01/07/2017 - 31/07/2017</t>
  </si>
  <si>
    <t>เจ้าของเงินฝาก : 0701300067</t>
  </si>
  <si>
    <t>1,527,337.47</t>
  </si>
  <si>
    <t>บัญชีเงินฝาก :  10960   เงินทุนหมุนเวียนเงินกองทุนปฏิรูปที่ดินเพื่อเกษตรกรรม</t>
  </si>
  <si>
    <t>1,063,010.00</t>
  </si>
  <si>
    <t>03.07.2017</t>
  </si>
  <si>
    <t>1600016258</t>
  </si>
  <si>
    <t>8012148500004308</t>
  </si>
  <si>
    <t>51,682.22</t>
  </si>
  <si>
    <t>1600016262</t>
  </si>
  <si>
    <t>8012148500013515</t>
  </si>
  <si>
    <t>8,465.54</t>
  </si>
  <si>
    <t>1,123,157.76</t>
  </si>
  <si>
    <t>04.07.2017</t>
  </si>
  <si>
    <t>1600016323</t>
  </si>
  <si>
    <t>8016158500001035</t>
  </si>
  <si>
    <t>41,219.63</t>
  </si>
  <si>
    <t>1600016325</t>
  </si>
  <si>
    <t>8011504500003718</t>
  </si>
  <si>
    <t>51,642.45</t>
  </si>
  <si>
    <t>1,216,019.84</t>
  </si>
  <si>
    <t>05.07.2017</t>
  </si>
  <si>
    <t>1600016297</t>
  </si>
  <si>
    <t>8017324400018383</t>
  </si>
  <si>
    <t>2,000.00</t>
  </si>
  <si>
    <t>1,218,019.84</t>
  </si>
  <si>
    <t>06.07.2017</t>
  </si>
  <si>
    <t>1600015593</t>
  </si>
  <si>
    <t>8016100100002101</t>
  </si>
  <si>
    <t>21,591.38</t>
  </si>
  <si>
    <t>1,239,611.22</t>
  </si>
  <si>
    <t>07.07.2017</t>
  </si>
  <si>
    <t>1600016430</t>
  </si>
  <si>
    <t>8011125800003740</t>
  </si>
  <si>
    <t>1,200.62</t>
  </si>
  <si>
    <t>1,240,811.84</t>
  </si>
  <si>
    <t>11.07.2017</t>
  </si>
  <si>
    <t>1600015438</t>
  </si>
  <si>
    <t>8017324400016397</t>
  </si>
  <si>
    <t>8,018.99</t>
  </si>
  <si>
    <t>1600016370</t>
  </si>
  <si>
    <t>8017324400003526</t>
  </si>
  <si>
    <t>22,342.28</t>
  </si>
  <si>
    <t>1,271,173.11</t>
  </si>
  <si>
    <t>12.07.2017</t>
  </si>
  <si>
    <t>1600016525</t>
  </si>
  <si>
    <t>2822347400002550</t>
  </si>
  <si>
    <t>15,796.27</t>
  </si>
  <si>
    <t>1,286,969.38</t>
  </si>
  <si>
    <t>13.07.2017</t>
  </si>
  <si>
    <t>1600016535</t>
  </si>
  <si>
    <t>1426080300001279</t>
  </si>
  <si>
    <t>31,600.07</t>
  </si>
  <si>
    <t>1,318,569.45</t>
  </si>
  <si>
    <t>14.07.2017</t>
  </si>
  <si>
    <t>0200006560</t>
  </si>
  <si>
    <t>3600034843</t>
  </si>
  <si>
    <t>1600016709</t>
  </si>
  <si>
    <t>8012443700000850</t>
  </si>
  <si>
    <t>10,793.85</t>
  </si>
  <si>
    <t>1,313,613.30</t>
  </si>
  <si>
    <t>17.07.2017</t>
  </si>
  <si>
    <t>1600015769</t>
  </si>
  <si>
    <t>8016158500002012</t>
  </si>
  <si>
    <t>2,500.00</t>
  </si>
  <si>
    <t>1600016563</t>
  </si>
  <si>
    <t>7795267400004729</t>
  </si>
  <si>
    <t>103,194.64</t>
  </si>
  <si>
    <t>1,419,307.94</t>
  </si>
  <si>
    <t>18.07.2017</t>
  </si>
  <si>
    <t>1600016842</t>
  </si>
  <si>
    <t>4158009900006079</t>
  </si>
  <si>
    <t>3,300.00</t>
  </si>
  <si>
    <t>1600016845</t>
  </si>
  <si>
    <t>8011504500002912</t>
  </si>
  <si>
    <t>25,831.57</t>
  </si>
  <si>
    <t>1600016937</t>
  </si>
  <si>
    <t>8016100100001505</t>
  </si>
  <si>
    <t>8,100.00</t>
  </si>
  <si>
    <t>1,456,539.51</t>
  </si>
  <si>
    <t>19.07.2017</t>
  </si>
  <si>
    <t>1600016851</t>
  </si>
  <si>
    <t>7798195100008011</t>
  </si>
  <si>
    <t>16,645.08</t>
  </si>
  <si>
    <t>1600017001</t>
  </si>
  <si>
    <t>2826151400002330</t>
  </si>
  <si>
    <t>41,916.05</t>
  </si>
  <si>
    <t>1,515,100.64</t>
  </si>
  <si>
    <t>20.07.2017</t>
  </si>
  <si>
    <t>1600017103</t>
  </si>
  <si>
    <t>8016158500011810</t>
  </si>
  <si>
    <t>21,602.46</t>
  </si>
  <si>
    <t>1600017104</t>
  </si>
  <si>
    <t>7795267400006994</t>
  </si>
  <si>
    <t>26,625.61</t>
  </si>
  <si>
    <t>1,563,328.71</t>
  </si>
  <si>
    <t>21.07.2017</t>
  </si>
  <si>
    <t>1600012377</t>
  </si>
  <si>
    <t>2258193300003963</t>
  </si>
  <si>
    <t>33,231.93</t>
  </si>
  <si>
    <t>1600012378</t>
  </si>
  <si>
    <t>8016158500000523</t>
  </si>
  <si>
    <t>3,847.50</t>
  </si>
  <si>
    <t>1600016111</t>
  </si>
  <si>
    <t>8015124800001059</t>
  </si>
  <si>
    <t>37,381.08</t>
  </si>
  <si>
    <t>1600016858</t>
  </si>
  <si>
    <t>8016158500000325</t>
  </si>
  <si>
    <t>7,272.00</t>
  </si>
  <si>
    <t>1600016859</t>
  </si>
  <si>
    <t>8016158500000424</t>
  </si>
  <si>
    <t>10,908.00</t>
  </si>
  <si>
    <t>1600016861</t>
  </si>
  <si>
    <t>8012443700000447</t>
  </si>
  <si>
    <t>5,771.25</t>
  </si>
  <si>
    <t>1600016862</t>
  </si>
  <si>
    <t>8017324400012822</t>
  </si>
  <si>
    <t>16,405.70</t>
  </si>
  <si>
    <t>1,678,146.17</t>
  </si>
  <si>
    <t>24.07.2017</t>
  </si>
  <si>
    <t>1600015798</t>
  </si>
  <si>
    <t>8016100100001391</t>
  </si>
  <si>
    <t>20,296.31</t>
  </si>
  <si>
    <t>1600017145</t>
  </si>
  <si>
    <t>8011504500003293</t>
  </si>
  <si>
    <t>32,792.34</t>
  </si>
  <si>
    <t>1,731,234.82</t>
  </si>
  <si>
    <t>25.07.2017</t>
  </si>
  <si>
    <t>1600016883</t>
  </si>
  <si>
    <t>8012148500001415</t>
  </si>
  <si>
    <t>28,569.00</t>
  </si>
  <si>
    <t>1600016884</t>
  </si>
  <si>
    <t>8017324400012323</t>
  </si>
  <si>
    <t>21,846.03</t>
  </si>
  <si>
    <t>1,781,649.85</t>
  </si>
  <si>
    <t>26.07.2017</t>
  </si>
  <si>
    <t>0200007202</t>
  </si>
  <si>
    <t>3600036077</t>
  </si>
  <si>
    <t>2,200.00</t>
  </si>
  <si>
    <t>1600001369</t>
  </si>
  <si>
    <t>8011504500000429</t>
  </si>
  <si>
    <t>25,911.53</t>
  </si>
  <si>
    <t>1600017243</t>
  </si>
  <si>
    <t>8011280200007929</t>
  </si>
  <si>
    <t>1,810,361.38</t>
  </si>
  <si>
    <t>31.07.2017</t>
  </si>
  <si>
    <t>1500004226</t>
  </si>
  <si>
    <t>1500004227</t>
  </si>
  <si>
    <t>16,679.25</t>
  </si>
  <si>
    <t>1500004228</t>
  </si>
  <si>
    <t>736,102.63</t>
  </si>
  <si>
    <t>775,731.88</t>
  </si>
  <si>
    <t>ณ วันที่ 1 กรกฎาคม 2560 ถึง 31 กรกฎาคม 2560</t>
  </si>
  <si>
    <t>R600000011</t>
  </si>
  <si>
    <t>RA</t>
  </si>
  <si>
    <t>1000018420</t>
  </si>
  <si>
    <t>R1</t>
  </si>
  <si>
    <t>1200008359</t>
  </si>
  <si>
    <t>R600000186</t>
  </si>
  <si>
    <t>1000018403</t>
  </si>
  <si>
    <t>1300015748</t>
  </si>
  <si>
    <t>R600000187</t>
  </si>
  <si>
    <t>1000018412</t>
  </si>
  <si>
    <t>1300015753</t>
  </si>
  <si>
    <t>R600000188</t>
  </si>
  <si>
    <t>1000016752</t>
  </si>
  <si>
    <t>1300015852</t>
  </si>
  <si>
    <t>R600000189</t>
  </si>
  <si>
    <t>1000018323</t>
  </si>
  <si>
    <t>1300015854</t>
  </si>
  <si>
    <t>R600000190</t>
  </si>
  <si>
    <t>1000018458</t>
  </si>
  <si>
    <t>1300015794</t>
  </si>
  <si>
    <t>R600000191</t>
  </si>
  <si>
    <t>1000018253</t>
  </si>
  <si>
    <t>1300015554</t>
  </si>
  <si>
    <t>R600000192</t>
  </si>
  <si>
    <t>1000018497</t>
  </si>
  <si>
    <t>1300016031</t>
  </si>
  <si>
    <t>R600000193</t>
  </si>
  <si>
    <t>1000018576</t>
  </si>
  <si>
    <t>1300016102</t>
  </si>
  <si>
    <t>R600000194</t>
  </si>
  <si>
    <t>1000018584</t>
  </si>
  <si>
    <t>1300014347</t>
  </si>
  <si>
    <t>R600000195</t>
  </si>
  <si>
    <t>1000018633</t>
  </si>
  <si>
    <t>1300015583</t>
  </si>
  <si>
    <t>R600000196</t>
  </si>
  <si>
    <t>1000018296</t>
  </si>
  <si>
    <t>1300015593</t>
  </si>
  <si>
    <t>R600000197</t>
  </si>
  <si>
    <t>1000018379</t>
  </si>
  <si>
    <t>1300015965</t>
  </si>
  <si>
    <t>R600000198</t>
  </si>
  <si>
    <t>1000018912</t>
  </si>
  <si>
    <t>1300016310</t>
  </si>
  <si>
    <t>R600000199</t>
  </si>
  <si>
    <t>1000019105</t>
  </si>
  <si>
    <t>1300016315</t>
  </si>
  <si>
    <t>R600000200</t>
  </si>
  <si>
    <t>1000019124</t>
  </si>
  <si>
    <t>1300016456</t>
  </si>
  <si>
    <t>R600000201</t>
  </si>
  <si>
    <t>1000019009</t>
  </si>
  <si>
    <t>1300016180</t>
  </si>
  <si>
    <t>R600000202</t>
  </si>
  <si>
    <t>1000018858</t>
  </si>
  <si>
    <t>1300016183</t>
  </si>
  <si>
    <t>R600000203</t>
  </si>
  <si>
    <t>1000017622</t>
  </si>
  <si>
    <t>1300016511</t>
  </si>
  <si>
    <t>R600000204</t>
  </si>
  <si>
    <t>1000019307</t>
  </si>
  <si>
    <t>1300016189</t>
  </si>
  <si>
    <t>R600000205</t>
  </si>
  <si>
    <t>1000019189</t>
  </si>
  <si>
    <t>1300016631</t>
  </si>
  <si>
    <t>R600000206</t>
  </si>
  <si>
    <t>1000019190</t>
  </si>
  <si>
    <t>1300016632</t>
  </si>
  <si>
    <t>R600000207</t>
  </si>
  <si>
    <t>1000018876</t>
  </si>
  <si>
    <t>1300000898</t>
  </si>
  <si>
    <t>R600000208</t>
  </si>
  <si>
    <t>1000019323</t>
  </si>
  <si>
    <t>1300016212</t>
  </si>
  <si>
    <t>R600000209</t>
  </si>
  <si>
    <t>1000019324</t>
  </si>
  <si>
    <t>1300016197</t>
  </si>
  <si>
    <t>R600000210</t>
  </si>
  <si>
    <t>1000016783</t>
  </si>
  <si>
    <t>1300016198</t>
  </si>
  <si>
    <t>R600000211</t>
  </si>
  <si>
    <t>1000016784</t>
  </si>
  <si>
    <t>1300016522</t>
  </si>
  <si>
    <t>R600000212</t>
  </si>
  <si>
    <t>1000016785</t>
  </si>
  <si>
    <t>1300016200</t>
  </si>
  <si>
    <t>R600000213</t>
  </si>
  <si>
    <t>1000019326</t>
  </si>
  <si>
    <t>1300016801</t>
  </si>
  <si>
    <t>R600000214</t>
  </si>
  <si>
    <t>1000019501</t>
  </si>
  <si>
    <t>1300015661</t>
  </si>
  <si>
    <t>R600000215</t>
  </si>
  <si>
    <t>1000019439</t>
  </si>
  <si>
    <t>1300016675</t>
  </si>
  <si>
    <t>R600000216</t>
  </si>
  <si>
    <t>1000019343</t>
  </si>
  <si>
    <t>1300016825</t>
  </si>
  <si>
    <t>R600000217</t>
  </si>
  <si>
    <t>1000018896</t>
  </si>
  <si>
    <t>1300016826</t>
  </si>
  <si>
    <t>R600000218</t>
  </si>
  <si>
    <t>1000001549</t>
  </si>
  <si>
    <t>1300001546</t>
  </si>
  <si>
    <t>R600000219</t>
  </si>
  <si>
    <t>1000019617</t>
  </si>
  <si>
    <t>1300017022</t>
  </si>
  <si>
    <t>R600000220</t>
  </si>
  <si>
    <t>27.07.2017</t>
  </si>
  <si>
    <t>1000019046</t>
  </si>
  <si>
    <t>1300016841</t>
  </si>
  <si>
    <t>1600016897</t>
  </si>
  <si>
    <t>พักรายการ</t>
  </si>
  <si>
    <t>ประจำงวด 10 ประจำปี 2560</t>
  </si>
  <si>
    <t>งบพิสูจน์ยอดเงินรับฝาก-เงินประกันสัญญาติดตั้งสถานีฐานรับส่งสัญญาณโทรศัพท์เคลื่อนที่</t>
  </si>
  <si>
    <t>8016100100003279</t>
  </si>
  <si>
    <t>3,600.00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</si>
</sst>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#"/>
    <numFmt numFmtId="188" formatCode="[$-107041E]d\ mmm\ yy;@"/>
  </numFmts>
  <fonts count="16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name val="TH SarabunPSK"/>
      <family val="2"/>
    </font>
    <font>
      <u/>
      <sz val="16"/>
      <name val="TH SarabunPSK"/>
      <family val="2"/>
    </font>
    <font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12" fillId="0" borderId="0"/>
    <xf numFmtId="0" fontId="15" fillId="0" borderId="0">
      <alignment vertical="top"/>
    </xf>
  </cellStyleXfs>
  <cellXfs count="320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87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2" borderId="15" xfId="0" applyFont="1" applyFill="1" applyBorder="1" applyAlignment="1">
      <alignment horizontal="center" vertical="top" wrapText="1" readingOrder="1"/>
    </xf>
    <xf numFmtId="0" fontId="3" fillId="3" borderId="16" xfId="0" applyFont="1" applyFill="1" applyBorder="1" applyAlignment="1">
      <alignment vertical="top" wrapText="1" readingOrder="1"/>
    </xf>
    <xf numFmtId="0" fontId="3" fillId="3" borderId="16" xfId="0" applyFont="1" applyFill="1" applyBorder="1" applyAlignment="1">
      <alignment horizontal="left" vertical="top" wrapText="1" readingOrder="1"/>
    </xf>
    <xf numFmtId="4" fontId="3" fillId="3" borderId="16" xfId="0" applyNumberFormat="1" applyFont="1" applyFill="1" applyBorder="1" applyAlignment="1">
      <alignment vertical="top" wrapText="1"/>
    </xf>
    <xf numFmtId="0" fontId="2" fillId="4" borderId="0" xfId="0" applyFont="1" applyFill="1"/>
    <xf numFmtId="0" fontId="2" fillId="5" borderId="0" xfId="0" applyFont="1" applyFill="1"/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 readingOrder="1"/>
    </xf>
    <xf numFmtId="0" fontId="3" fillId="3" borderId="1" xfId="0" applyFont="1" applyFill="1" applyBorder="1" applyAlignment="1">
      <alignment horizontal="center" vertical="top" wrapText="1" readingOrder="1"/>
    </xf>
    <xf numFmtId="0" fontId="3" fillId="6" borderId="1" xfId="0" applyFont="1" applyFill="1" applyBorder="1" applyAlignment="1">
      <alignment horizontal="left" vertical="top" wrapText="1"/>
    </xf>
    <xf numFmtId="4" fontId="3" fillId="6" borderId="1" xfId="0" applyNumberFormat="1" applyFont="1" applyFill="1" applyBorder="1" applyAlignment="1">
      <alignment vertical="top" wrapText="1"/>
    </xf>
    <xf numFmtId="4" fontId="3" fillId="6" borderId="1" xfId="0" applyNumberFormat="1" applyFont="1" applyFill="1" applyBorder="1" applyAlignment="1">
      <alignment horizontal="right" vertical="top" wrapText="1"/>
    </xf>
    <xf numFmtId="0" fontId="3" fillId="3" borderId="17" xfId="0" applyFont="1" applyFill="1" applyBorder="1" applyAlignment="1">
      <alignment vertical="top" wrapText="1" readingOrder="1"/>
    </xf>
    <xf numFmtId="0" fontId="3" fillId="3" borderId="17" xfId="0" applyFont="1" applyFill="1" applyBorder="1" applyAlignment="1">
      <alignment horizontal="left" vertical="top" wrapText="1" readingOrder="1"/>
    </xf>
    <xf numFmtId="4" fontId="3" fillId="3" borderId="17" xfId="0" applyNumberFormat="1" applyFont="1" applyFill="1" applyBorder="1" applyAlignment="1">
      <alignment vertical="top" wrapText="1"/>
    </xf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8" xfId="1" applyFont="1" applyBorder="1"/>
    <xf numFmtId="43" fontId="2" fillId="0" borderId="0" xfId="1" applyFont="1" applyBorder="1"/>
    <xf numFmtId="43" fontId="1" fillId="0" borderId="18" xfId="1" applyFont="1" applyBorder="1"/>
    <xf numFmtId="43" fontId="1" fillId="0" borderId="19" xfId="1" applyFont="1" applyBorder="1"/>
    <xf numFmtId="0" fontId="1" fillId="0" borderId="0" xfId="0" applyFont="1"/>
    <xf numFmtId="43" fontId="1" fillId="0" borderId="2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 applyFill="1"/>
    <xf numFmtId="43" fontId="7" fillId="0" borderId="0" xfId="1" applyFont="1" applyFill="1" applyBorder="1"/>
    <xf numFmtId="43" fontId="8" fillId="0" borderId="20" xfId="1" applyFont="1" applyFill="1" applyBorder="1"/>
    <xf numFmtId="43" fontId="9" fillId="0" borderId="0" xfId="1" applyFont="1" applyFill="1"/>
    <xf numFmtId="43" fontId="7" fillId="0" borderId="19" xfId="1" applyFont="1" applyFill="1" applyBorder="1"/>
    <xf numFmtId="43" fontId="10" fillId="0" borderId="0" xfId="1" applyFont="1" applyFill="1"/>
    <xf numFmtId="43" fontId="8" fillId="0" borderId="0" xfId="1" applyFont="1" applyFill="1"/>
    <xf numFmtId="43" fontId="7" fillId="0" borderId="18" xfId="1" applyFont="1" applyFill="1" applyBorder="1"/>
    <xf numFmtId="43" fontId="7" fillId="0" borderId="0" xfId="1" applyFont="1" applyFill="1" applyAlignment="1"/>
    <xf numFmtId="0" fontId="7" fillId="0" borderId="0" xfId="0" applyFont="1"/>
    <xf numFmtId="43" fontId="7" fillId="0" borderId="0" xfId="1" applyFont="1"/>
    <xf numFmtId="43" fontId="8" fillId="0" borderId="0" xfId="1" applyFont="1"/>
    <xf numFmtId="0" fontId="10" fillId="0" borderId="0" xfId="0" applyFont="1" applyAlignment="1">
      <alignment horizontal="left"/>
    </xf>
    <xf numFmtId="43" fontId="7" fillId="0" borderId="18" xfId="1" applyFont="1" applyBorder="1"/>
    <xf numFmtId="0" fontId="7" fillId="0" borderId="0" xfId="0" applyFont="1" applyBorder="1"/>
    <xf numFmtId="43" fontId="8" fillId="0" borderId="18" xfId="1" applyFont="1" applyBorder="1"/>
    <xf numFmtId="43" fontId="8" fillId="0" borderId="20" xfId="1" applyFont="1" applyBorder="1"/>
    <xf numFmtId="43" fontId="8" fillId="0" borderId="0" xfId="1" applyFont="1" applyBorder="1"/>
    <xf numFmtId="0" fontId="7" fillId="0" borderId="15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188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43" fontId="2" fillId="0" borderId="6" xfId="1" applyFont="1" applyBorder="1"/>
    <xf numFmtId="188" fontId="7" fillId="0" borderId="27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28" xfId="0" applyFont="1" applyBorder="1"/>
    <xf numFmtId="14" fontId="2" fillId="0" borderId="1" xfId="0" applyNumberFormat="1" applyFont="1" applyBorder="1"/>
    <xf numFmtId="0" fontId="7" fillId="0" borderId="1" xfId="0" applyFont="1" applyBorder="1"/>
    <xf numFmtId="0" fontId="2" fillId="0" borderId="17" xfId="0" applyFont="1" applyBorder="1"/>
    <xf numFmtId="43" fontId="2" fillId="0" borderId="17" xfId="1" applyFont="1" applyBorder="1"/>
    <xf numFmtId="0" fontId="7" fillId="0" borderId="17" xfId="0" applyFont="1" applyBorder="1"/>
    <xf numFmtId="0" fontId="7" fillId="0" borderId="29" xfId="0" applyFont="1" applyBorder="1"/>
    <xf numFmtId="0" fontId="1" fillId="0" borderId="33" xfId="0" applyFont="1" applyBorder="1" applyAlignment="1">
      <alignment horizontal="center" vertical="center"/>
    </xf>
    <xf numFmtId="43" fontId="1" fillId="0" borderId="34" xfId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7" fillId="0" borderId="0" xfId="2" applyFo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43" fontId="7" fillId="0" borderId="1" xfId="1" applyFont="1" applyFill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3" fontId="8" fillId="0" borderId="4" xfId="1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88" fontId="7" fillId="0" borderId="0" xfId="0" applyNumberFormat="1" applyFont="1" applyAlignment="1"/>
    <xf numFmtId="0" fontId="0" fillId="0" borderId="0" xfId="0" applyFill="1"/>
    <xf numFmtId="0" fontId="2" fillId="0" borderId="0" xfId="3" applyFont="1"/>
    <xf numFmtId="0" fontId="2" fillId="0" borderId="0" xfId="3" applyFont="1" applyAlignment="1">
      <alignment vertical="center" wrapText="1"/>
    </xf>
    <xf numFmtId="188" fontId="2" fillId="0" borderId="4" xfId="3" applyNumberFormat="1" applyFont="1" applyBorder="1" applyAlignment="1">
      <alignment horizontal="centerContinuous" vertical="center" wrapText="1"/>
    </xf>
    <xf numFmtId="0" fontId="2" fillId="0" borderId="4" xfId="3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Continuous" vertical="center" wrapText="1"/>
    </xf>
    <xf numFmtId="0" fontId="2" fillId="0" borderId="16" xfId="3" applyFont="1" applyBorder="1" applyAlignment="1">
      <alignment horizontal="center" vertical="top" wrapText="1"/>
    </xf>
    <xf numFmtId="0" fontId="2" fillId="0" borderId="6" xfId="3" applyFont="1" applyBorder="1" applyAlignment="1">
      <alignment vertical="top" wrapText="1"/>
    </xf>
    <xf numFmtId="0" fontId="2" fillId="0" borderId="11" xfId="3" applyFont="1" applyBorder="1" applyAlignment="1">
      <alignment horizontal="left" vertical="top" wrapText="1"/>
    </xf>
    <xf numFmtId="188" fontId="2" fillId="0" borderId="11" xfId="3" applyNumberFormat="1" applyFont="1" applyBorder="1" applyAlignment="1">
      <alignment horizontal="center" vertical="top" wrapText="1"/>
    </xf>
    <xf numFmtId="0" fontId="2" fillId="0" borderId="11" xfId="3" applyFont="1" applyBorder="1" applyAlignment="1">
      <alignment horizontal="center" vertical="top" wrapText="1"/>
    </xf>
    <xf numFmtId="43" fontId="2" fillId="0" borderId="11" xfId="1" applyFont="1" applyBorder="1" applyAlignment="1">
      <alignment vertical="top" wrapText="1"/>
    </xf>
    <xf numFmtId="188" fontId="1" fillId="0" borderId="11" xfId="3" applyNumberFormat="1" applyFont="1" applyBorder="1" applyAlignment="1">
      <alignment horizontal="center" vertical="top" wrapText="1"/>
    </xf>
    <xf numFmtId="0" fontId="2" fillId="0" borderId="16" xfId="3" applyFont="1" applyBorder="1" applyAlignment="1">
      <alignment vertical="top" wrapText="1"/>
    </xf>
    <xf numFmtId="0" fontId="2" fillId="0" borderId="0" xfId="3" applyFont="1" applyAlignment="1">
      <alignment vertical="top" wrapText="1"/>
    </xf>
    <xf numFmtId="0" fontId="2" fillId="0" borderId="6" xfId="3" applyFont="1" applyBorder="1" applyAlignment="1">
      <alignment horizontal="center"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1" xfId="3" applyFont="1" applyBorder="1" applyAlignment="1">
      <alignment vertical="top" wrapText="1"/>
    </xf>
    <xf numFmtId="0" fontId="2" fillId="0" borderId="14" xfId="3" applyFont="1" applyBorder="1" applyAlignment="1">
      <alignment horizontal="center" vertical="top" wrapText="1"/>
    </xf>
    <xf numFmtId="0" fontId="2" fillId="0" borderId="5" xfId="3" applyFont="1" applyBorder="1" applyAlignment="1">
      <alignment horizontal="center" vertical="top" wrapText="1"/>
    </xf>
    <xf numFmtId="0" fontId="2" fillId="0" borderId="14" xfId="3" applyFont="1" applyBorder="1" applyAlignment="1">
      <alignment vertical="top" wrapText="1"/>
    </xf>
    <xf numFmtId="0" fontId="1" fillId="0" borderId="36" xfId="3" applyFont="1" applyBorder="1" applyAlignment="1">
      <alignment horizontal="center" vertical="top" wrapText="1"/>
    </xf>
    <xf numFmtId="43" fontId="1" fillId="0" borderId="36" xfId="1" applyFont="1" applyBorder="1" applyAlignment="1">
      <alignment vertical="top" wrapText="1"/>
    </xf>
    <xf numFmtId="188" fontId="1" fillId="0" borderId="36" xfId="3" applyNumberFormat="1" applyFont="1" applyBorder="1" applyAlignment="1">
      <alignment horizontal="center" vertical="top" wrapText="1"/>
    </xf>
    <xf numFmtId="0" fontId="1" fillId="0" borderId="36" xfId="3" applyFont="1" applyBorder="1" applyAlignment="1">
      <alignment vertical="top" wrapText="1"/>
    </xf>
    <xf numFmtId="0" fontId="1" fillId="0" borderId="0" xfId="3" applyFont="1" applyAlignment="1">
      <alignment vertical="top" wrapText="1"/>
    </xf>
    <xf numFmtId="0" fontId="1" fillId="0" borderId="0" xfId="3" applyFont="1" applyBorder="1" applyAlignment="1">
      <alignment horizontal="center" vertical="top" wrapText="1"/>
    </xf>
    <xf numFmtId="188" fontId="1" fillId="0" borderId="0" xfId="3" applyNumberFormat="1" applyFont="1" applyBorder="1" applyAlignment="1">
      <alignment horizontal="center" vertical="top" wrapText="1"/>
    </xf>
    <xf numFmtId="43" fontId="1" fillId="0" borderId="0" xfId="1" applyFont="1" applyBorder="1" applyAlignment="1">
      <alignment vertical="top" wrapText="1"/>
    </xf>
    <xf numFmtId="0" fontId="1" fillId="0" borderId="0" xfId="3" applyFont="1" applyBorder="1" applyAlignment="1">
      <alignment vertical="top" wrapText="1"/>
    </xf>
    <xf numFmtId="0" fontId="2" fillId="0" borderId="0" xfId="3" applyFont="1" applyAlignment="1">
      <alignment horizontal="center"/>
    </xf>
    <xf numFmtId="188" fontId="2" fillId="0" borderId="0" xfId="3" applyNumberFormat="1" applyFont="1"/>
    <xf numFmtId="0" fontId="13" fillId="0" borderId="0" xfId="2" applyFont="1"/>
    <xf numFmtId="0" fontId="2" fillId="0" borderId="0" xfId="3" applyFont="1" applyAlignment="1">
      <alignment horizontal="left"/>
    </xf>
    <xf numFmtId="188" fontId="2" fillId="0" borderId="0" xfId="3" applyNumberFormat="1" applyFont="1" applyAlignment="1">
      <alignment horizontal="center"/>
    </xf>
    <xf numFmtId="43" fontId="2" fillId="0" borderId="0" xfId="1" applyFont="1" applyFill="1"/>
    <xf numFmtId="43" fontId="2" fillId="0" borderId="0" xfId="1" applyFont="1" applyFill="1" applyBorder="1"/>
    <xf numFmtId="43" fontId="6" fillId="0" borderId="0" xfId="1" applyFont="1" applyFill="1"/>
    <xf numFmtId="43" fontId="1" fillId="0" borderId="0" xfId="1" applyFont="1" applyFill="1"/>
    <xf numFmtId="43" fontId="14" fillId="0" borderId="0" xfId="1" applyFont="1" applyFill="1"/>
    <xf numFmtId="43" fontId="2" fillId="0" borderId="18" xfId="1" applyFont="1" applyFill="1" applyBorder="1"/>
    <xf numFmtId="43" fontId="1" fillId="0" borderId="20" xfId="1" applyFont="1" applyFill="1" applyBorder="1"/>
    <xf numFmtId="43" fontId="2" fillId="0" borderId="0" xfId="1" applyFont="1" applyFill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vertical="top" wrapText="1" readingOrder="1"/>
    </xf>
    <xf numFmtId="0" fontId="3" fillId="0" borderId="0" xfId="0" applyFont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4" fontId="3" fillId="0" borderId="16" xfId="0" applyNumberFormat="1" applyFont="1" applyBorder="1" applyAlignment="1">
      <alignment horizontal="right" vertical="top" wrapText="1"/>
    </xf>
    <xf numFmtId="0" fontId="2" fillId="0" borderId="16" xfId="0" applyFont="1" applyBorder="1"/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4" fillId="0" borderId="17" xfId="0" applyNumberFormat="1" applyFont="1" applyBorder="1" applyAlignment="1">
      <alignment horizontal="right" vertical="top" wrapText="1"/>
    </xf>
    <xf numFmtId="4" fontId="4" fillId="0" borderId="17" xfId="0" applyNumberFormat="1" applyFont="1" applyBorder="1" applyAlignment="1">
      <alignment vertical="top" wrapText="1"/>
    </xf>
    <xf numFmtId="0" fontId="3" fillId="0" borderId="0" xfId="4" applyFont="1" applyBorder="1" applyAlignment="1">
      <alignment vertical="top"/>
    </xf>
    <xf numFmtId="0" fontId="3" fillId="0" borderId="0" xfId="4" applyFont="1" applyBorder="1" applyAlignment="1">
      <alignment horizontal="center" vertical="top"/>
    </xf>
    <xf numFmtId="43" fontId="7" fillId="0" borderId="0" xfId="1" applyFont="1" applyBorder="1"/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Fill="1"/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right" vertical="top" wrapText="1"/>
    </xf>
    <xf numFmtId="0" fontId="4" fillId="0" borderId="12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39" fontId="3" fillId="0" borderId="1" xfId="0" applyNumberFormat="1" applyFont="1" applyFill="1" applyBorder="1" applyAlignment="1">
      <alignment horizontal="right" vertical="top" wrapText="1"/>
    </xf>
    <xf numFmtId="0" fontId="2" fillId="0" borderId="12" xfId="3" applyFont="1" applyBorder="1" applyAlignment="1">
      <alignment vertical="top" wrapText="1"/>
    </xf>
    <xf numFmtId="0" fontId="2" fillId="0" borderId="1" xfId="3" applyFont="1" applyBorder="1" applyAlignment="1">
      <alignment horizontal="left" vertical="top" wrapText="1"/>
    </xf>
    <xf numFmtId="188" fontId="2" fillId="0" borderId="7" xfId="3" applyNumberFormat="1" applyFont="1" applyBorder="1" applyAlignment="1">
      <alignment horizontal="center" vertical="top" wrapText="1"/>
    </xf>
    <xf numFmtId="0" fontId="2" fillId="0" borderId="7" xfId="3" applyFont="1" applyBorder="1" applyAlignment="1">
      <alignment horizontal="center" vertical="top" wrapText="1"/>
    </xf>
    <xf numFmtId="43" fontId="2" fillId="0" borderId="7" xfId="1" applyFont="1" applyBorder="1" applyAlignment="1">
      <alignment vertical="top" wrapText="1"/>
    </xf>
    <xf numFmtId="188" fontId="1" fillId="0" borderId="7" xfId="3" applyNumberFormat="1" applyFont="1" applyBorder="1" applyAlignment="1">
      <alignment horizontal="center" vertical="top" wrapText="1"/>
    </xf>
    <xf numFmtId="0" fontId="2" fillId="0" borderId="41" xfId="3" applyFont="1" applyBorder="1" applyAlignment="1">
      <alignment vertical="top" wrapText="1"/>
    </xf>
    <xf numFmtId="0" fontId="2" fillId="0" borderId="15" xfId="3" applyFont="1" applyBorder="1" applyAlignment="1">
      <alignment horizontal="center" vertical="top" wrapText="1"/>
    </xf>
    <xf numFmtId="0" fontId="2" fillId="0" borderId="15" xfId="3" applyFont="1" applyBorder="1" applyAlignment="1">
      <alignment vertical="top" wrapText="1"/>
    </xf>
    <xf numFmtId="0" fontId="2" fillId="0" borderId="42" xfId="3" applyFont="1" applyBorder="1" applyAlignment="1">
      <alignment horizontal="left" vertical="top" wrapText="1"/>
    </xf>
    <xf numFmtId="188" fontId="2" fillId="0" borderId="42" xfId="3" applyNumberFormat="1" applyFont="1" applyBorder="1" applyAlignment="1">
      <alignment horizontal="center" vertical="top" wrapText="1"/>
    </xf>
    <xf numFmtId="0" fontId="2" fillId="0" borderId="42" xfId="3" applyFont="1" applyBorder="1" applyAlignment="1">
      <alignment horizontal="center" vertical="top" wrapText="1"/>
    </xf>
    <xf numFmtId="43" fontId="2" fillId="0" borderId="42" xfId="1" applyFont="1" applyBorder="1" applyAlignment="1">
      <alignment vertical="top" wrapText="1"/>
    </xf>
    <xf numFmtId="188" fontId="1" fillId="0" borderId="42" xfId="3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2" fillId="0" borderId="12" xfId="0" applyFont="1" applyBorder="1"/>
    <xf numFmtId="0" fontId="2" fillId="0" borderId="3" xfId="0" applyFont="1" applyBorder="1"/>
    <xf numFmtId="0" fontId="2" fillId="0" borderId="44" xfId="0" applyFont="1" applyBorder="1"/>
    <xf numFmtId="0" fontId="3" fillId="8" borderId="4" xfId="0" applyFont="1" applyFill="1" applyBorder="1" applyAlignment="1">
      <alignment horizontal="right" vertical="top" wrapText="1"/>
    </xf>
    <xf numFmtId="0" fontId="3" fillId="9" borderId="4" xfId="0" applyFont="1" applyFill="1" applyBorder="1" applyAlignment="1">
      <alignment horizontal="center" vertical="center" wrapText="1" readingOrder="1"/>
    </xf>
    <xf numFmtId="43" fontId="3" fillId="9" borderId="4" xfId="1" applyFont="1" applyFill="1" applyBorder="1" applyAlignment="1">
      <alignment horizontal="center" vertical="center" wrapText="1" readingOrder="1"/>
    </xf>
    <xf numFmtId="4" fontId="3" fillId="0" borderId="16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vertical="top" wrapText="1"/>
    </xf>
    <xf numFmtId="0" fontId="4" fillId="0" borderId="44" xfId="0" applyFont="1" applyBorder="1" applyAlignment="1">
      <alignment horizontal="left" vertical="top" wrapText="1"/>
    </xf>
    <xf numFmtId="4" fontId="4" fillId="0" borderId="44" xfId="0" applyNumberFormat="1" applyFont="1" applyBorder="1" applyAlignment="1">
      <alignment horizontal="right" vertical="top" wrapText="1"/>
    </xf>
    <xf numFmtId="39" fontId="3" fillId="0" borderId="2" xfId="0" applyNumberFormat="1" applyFont="1" applyFill="1" applyBorder="1" applyAlignment="1">
      <alignment horizontal="right" vertical="top" wrapText="1"/>
    </xf>
    <xf numFmtId="39" fontId="3" fillId="0" borderId="3" xfId="0" applyNumberFormat="1" applyFont="1" applyFill="1" applyBorder="1" applyAlignment="1">
      <alignment horizontal="right" vertical="top" wrapText="1"/>
    </xf>
    <xf numFmtId="39" fontId="3" fillId="0" borderId="45" xfId="0" applyNumberFormat="1" applyFont="1" applyFill="1" applyBorder="1" applyAlignment="1">
      <alignment horizontal="right" vertical="top" wrapText="1"/>
    </xf>
    <xf numFmtId="0" fontId="1" fillId="0" borderId="37" xfId="3" applyFont="1" applyBorder="1" applyAlignment="1">
      <alignment vertical="top" wrapText="1"/>
    </xf>
    <xf numFmtId="0" fontId="1" fillId="0" borderId="41" xfId="3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43" fontId="8" fillId="0" borderId="47" xfId="1" applyFont="1" applyFill="1" applyBorder="1"/>
    <xf numFmtId="0" fontId="7" fillId="0" borderId="0" xfId="0" applyFont="1" applyAlignment="1"/>
    <xf numFmtId="0" fontId="7" fillId="0" borderId="0" xfId="0" applyFont="1" applyBorder="1" applyAlignment="1"/>
    <xf numFmtId="0" fontId="3" fillId="0" borderId="0" xfId="0" applyFont="1" applyAlignment="1">
      <alignment horizontal="left" vertical="top" readingOrder="1"/>
    </xf>
    <xf numFmtId="0" fontId="3" fillId="0" borderId="0" xfId="0" applyFont="1" applyFill="1" applyAlignment="1">
      <alignment vertical="top" wrapText="1" readingOrder="1"/>
    </xf>
    <xf numFmtId="0" fontId="3" fillId="7" borderId="10" xfId="0" applyFont="1" applyFill="1" applyBorder="1" applyAlignment="1">
      <alignment horizontal="right" vertical="top" wrapText="1"/>
    </xf>
    <xf numFmtId="0" fontId="3" fillId="0" borderId="41" xfId="0" applyFont="1" applyBorder="1" applyAlignment="1">
      <alignment vertical="top" wrapText="1"/>
    </xf>
    <xf numFmtId="0" fontId="3" fillId="10" borderId="10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11" borderId="9" xfId="0" applyFont="1" applyFill="1" applyBorder="1" applyAlignment="1">
      <alignment horizontal="right" vertical="center" wrapText="1"/>
    </xf>
    <xf numFmtId="0" fontId="3" fillId="11" borderId="4" xfId="0" applyFont="1" applyFill="1" applyBorder="1" applyAlignment="1">
      <alignment horizontal="right" vertical="center" wrapText="1"/>
    </xf>
    <xf numFmtId="0" fontId="3" fillId="11" borderId="10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51" xfId="0" applyFont="1" applyBorder="1" applyAlignment="1">
      <alignment vertical="top" wrapText="1"/>
    </xf>
    <xf numFmtId="0" fontId="3" fillId="0" borderId="52" xfId="0" applyFont="1" applyBorder="1" applyAlignment="1">
      <alignment horizontal="left" vertical="top" wrapText="1"/>
    </xf>
    <xf numFmtId="0" fontId="3" fillId="0" borderId="52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/>
    </xf>
    <xf numFmtId="0" fontId="3" fillId="0" borderId="12" xfId="0" applyFont="1" applyBorder="1" applyAlignment="1">
      <alignment vertical="top" wrapText="1"/>
    </xf>
    <xf numFmtId="0" fontId="2" fillId="0" borderId="1" xfId="0" applyFont="1" applyBorder="1" applyAlignment="1">
      <alignment horizontal="right"/>
    </xf>
    <xf numFmtId="0" fontId="2" fillId="0" borderId="40" xfId="0" applyFont="1" applyBorder="1"/>
    <xf numFmtId="0" fontId="3" fillId="0" borderId="44" xfId="0" applyFont="1" applyBorder="1" applyAlignment="1">
      <alignment horizontal="left" vertical="top" wrapText="1"/>
    </xf>
    <xf numFmtId="0" fontId="3" fillId="0" borderId="44" xfId="0" applyFont="1" applyBorder="1" applyAlignment="1">
      <alignment horizontal="right" vertical="top" wrapText="1"/>
    </xf>
    <xf numFmtId="0" fontId="3" fillId="8" borderId="9" xfId="0" applyFont="1" applyFill="1" applyBorder="1" applyAlignment="1">
      <alignment horizontal="right" vertical="top" wrapText="1"/>
    </xf>
    <xf numFmtId="0" fontId="3" fillId="11" borderId="9" xfId="0" applyFont="1" applyFill="1" applyBorder="1" applyAlignment="1">
      <alignment horizontal="right" vertical="top" wrapText="1"/>
    </xf>
    <xf numFmtId="0" fontId="3" fillId="10" borderId="9" xfId="0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center" vertical="center" wrapText="1" readingOrder="1"/>
    </xf>
    <xf numFmtId="0" fontId="2" fillId="0" borderId="2" xfId="0" applyFont="1" applyBorder="1"/>
    <xf numFmtId="0" fontId="4" fillId="9" borderId="4" xfId="0" applyFont="1" applyFill="1" applyBorder="1" applyAlignment="1">
      <alignment horizontal="center" vertical="top" wrapText="1" readingOrder="1"/>
    </xf>
    <xf numFmtId="0" fontId="3" fillId="0" borderId="43" xfId="0" applyFont="1" applyFill="1" applyBorder="1" applyAlignment="1">
      <alignment horizontal="left" vertical="top" wrapText="1"/>
    </xf>
    <xf numFmtId="39" fontId="3" fillId="0" borderId="16" xfId="0" applyNumberFormat="1" applyFont="1" applyFill="1" applyBorder="1" applyAlignment="1">
      <alignment vertical="top" wrapText="1"/>
    </xf>
    <xf numFmtId="39" fontId="3" fillId="0" borderId="16" xfId="0" applyNumberFormat="1" applyFont="1" applyFill="1" applyBorder="1" applyAlignment="1">
      <alignment horizontal="right" vertical="top" wrapText="1"/>
    </xf>
    <xf numFmtId="39" fontId="3" fillId="0" borderId="11" xfId="0" applyNumberFormat="1" applyFont="1" applyFill="1" applyBorder="1" applyAlignment="1">
      <alignment horizontal="right" vertical="top" wrapText="1"/>
    </xf>
    <xf numFmtId="0" fontId="3" fillId="0" borderId="12" xfId="0" applyFont="1" applyFill="1" applyBorder="1" applyAlignment="1">
      <alignment horizontal="left" vertical="top" wrapText="1"/>
    </xf>
    <xf numFmtId="39" fontId="3" fillId="0" borderId="1" xfId="0" applyNumberFormat="1" applyFont="1" applyFill="1" applyBorder="1" applyAlignment="1">
      <alignment vertical="top" wrapText="1"/>
    </xf>
    <xf numFmtId="39" fontId="3" fillId="0" borderId="7" xfId="0" applyNumberFormat="1" applyFont="1" applyFill="1" applyBorder="1" applyAlignment="1">
      <alignment horizontal="right" vertical="top" wrapText="1"/>
    </xf>
    <xf numFmtId="0" fontId="3" fillId="0" borderId="54" xfId="0" applyFont="1" applyFill="1" applyBorder="1" applyAlignment="1">
      <alignment horizontal="left" vertical="top" wrapText="1"/>
    </xf>
    <xf numFmtId="39" fontId="3" fillId="0" borderId="17" xfId="0" applyNumberFormat="1" applyFont="1" applyFill="1" applyBorder="1" applyAlignment="1">
      <alignment vertical="top" wrapText="1"/>
    </xf>
    <xf numFmtId="39" fontId="3" fillId="0" borderId="17" xfId="0" applyNumberFormat="1" applyFont="1" applyFill="1" applyBorder="1" applyAlignment="1">
      <alignment horizontal="right" vertical="top" wrapText="1"/>
    </xf>
    <xf numFmtId="39" fontId="3" fillId="0" borderId="46" xfId="0" applyNumberFormat="1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left" vertical="top" wrapText="1" readingOrder="1"/>
    </xf>
    <xf numFmtId="39" fontId="4" fillId="0" borderId="4" xfId="0" applyNumberFormat="1" applyFont="1" applyFill="1" applyBorder="1" applyAlignment="1">
      <alignment vertical="top" wrapText="1"/>
    </xf>
    <xf numFmtId="39" fontId="4" fillId="0" borderId="8" xfId="0" applyNumberFormat="1" applyFont="1" applyFill="1" applyBorder="1" applyAlignment="1">
      <alignment horizontal="right" vertical="top" wrapText="1"/>
    </xf>
    <xf numFmtId="39" fontId="4" fillId="0" borderId="4" xfId="0" applyNumberFormat="1" applyFont="1" applyFill="1" applyBorder="1" applyAlignment="1">
      <alignment horizontal="right" vertical="top" wrapText="1"/>
    </xf>
    <xf numFmtId="39" fontId="4" fillId="0" borderId="10" xfId="0" applyNumberFormat="1" applyFont="1" applyFill="1" applyBorder="1" applyAlignment="1">
      <alignment horizontal="right" vertical="top" wrapText="1"/>
    </xf>
    <xf numFmtId="0" fontId="3" fillId="9" borderId="4" xfId="0" applyFont="1" applyFill="1" applyBorder="1" applyAlignment="1">
      <alignment horizontal="center" vertical="center" wrapText="1" readingOrder="1"/>
    </xf>
    <xf numFmtId="0" fontId="3" fillId="0" borderId="1" xfId="0" quotePrefix="1" applyFont="1" applyBorder="1" applyAlignment="1">
      <alignment horizontal="left" vertical="top" wrapText="1"/>
    </xf>
    <xf numFmtId="0" fontId="3" fillId="0" borderId="3" xfId="0" quotePrefix="1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right" vertical="top" wrapText="1"/>
    </xf>
    <xf numFmtId="0" fontId="3" fillId="0" borderId="3" xfId="0" quotePrefix="1" applyFont="1" applyBorder="1" applyAlignment="1">
      <alignment horizontal="right" vertical="top" wrapText="1"/>
    </xf>
    <xf numFmtId="4" fontId="3" fillId="0" borderId="1" xfId="0" quotePrefix="1" applyNumberFormat="1" applyFont="1" applyBorder="1" applyAlignment="1">
      <alignment horizontal="right" vertical="top" wrapText="1"/>
    </xf>
    <xf numFmtId="4" fontId="3" fillId="0" borderId="17" xfId="0" applyNumberFormat="1" applyFont="1" applyBorder="1" applyAlignment="1">
      <alignment horizontal="right" vertical="top" wrapText="1"/>
    </xf>
    <xf numFmtId="4" fontId="3" fillId="8" borderId="9" xfId="0" applyNumberFormat="1" applyFont="1" applyFill="1" applyBorder="1" applyAlignment="1">
      <alignment horizontal="right" vertical="top" wrapText="1"/>
    </xf>
    <xf numFmtId="4" fontId="3" fillId="8" borderId="4" xfId="0" applyNumberFormat="1" applyFont="1" applyFill="1" applyBorder="1" applyAlignment="1">
      <alignment horizontal="right" vertical="top" wrapText="1"/>
    </xf>
    <xf numFmtId="4" fontId="3" fillId="11" borderId="9" xfId="0" applyNumberFormat="1" applyFont="1" applyFill="1" applyBorder="1" applyAlignment="1">
      <alignment horizontal="right" vertical="top" wrapText="1"/>
    </xf>
    <xf numFmtId="4" fontId="3" fillId="11" borderId="4" xfId="0" applyNumberFormat="1" applyFont="1" applyFill="1" applyBorder="1" applyAlignment="1">
      <alignment horizontal="right" vertical="top" wrapText="1"/>
    </xf>
    <xf numFmtId="4" fontId="3" fillId="10" borderId="9" xfId="0" applyNumberFormat="1" applyFont="1" applyFill="1" applyBorder="1" applyAlignment="1">
      <alignment horizontal="right" vertical="top" wrapText="1"/>
    </xf>
    <xf numFmtId="4" fontId="3" fillId="10" borderId="4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 wrapText="1" readingOrder="1"/>
    </xf>
    <xf numFmtId="0" fontId="3" fillId="2" borderId="14" xfId="0" applyFont="1" applyFill="1" applyBorder="1" applyAlignment="1">
      <alignment horizontal="center" vertical="center" wrapText="1" readingOrder="1"/>
    </xf>
    <xf numFmtId="0" fontId="3" fillId="2" borderId="15" xfId="0" applyFont="1" applyFill="1" applyBorder="1" applyAlignment="1">
      <alignment horizontal="center" vertical="center" wrapText="1" readingOrder="1"/>
    </xf>
    <xf numFmtId="0" fontId="3" fillId="2" borderId="9" xfId="0" applyFont="1" applyFill="1" applyBorder="1" applyAlignment="1">
      <alignment horizontal="center" vertical="top" wrapText="1" readingOrder="1"/>
    </xf>
    <xf numFmtId="0" fontId="3" fillId="2" borderId="8" xfId="0" applyFont="1" applyFill="1" applyBorder="1" applyAlignment="1">
      <alignment horizontal="center" vertical="top" wrapText="1" readingOrder="1"/>
    </xf>
    <xf numFmtId="0" fontId="3" fillId="2" borderId="10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43" fontId="7" fillId="0" borderId="22" xfId="1" applyFont="1" applyBorder="1" applyAlignment="1">
      <alignment horizontal="center" vertical="center"/>
    </xf>
    <xf numFmtId="43" fontId="7" fillId="0" borderId="25" xfId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88" fontId="7" fillId="0" borderId="13" xfId="0" applyNumberFormat="1" applyFont="1" applyFill="1" applyBorder="1" applyAlignment="1">
      <alignment horizontal="center" vertical="center"/>
    </xf>
    <xf numFmtId="188" fontId="7" fillId="0" borderId="15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9" fontId="7" fillId="0" borderId="13" xfId="1" applyNumberFormat="1" applyFont="1" applyFill="1" applyBorder="1" applyAlignment="1">
      <alignment horizontal="center" vertical="center" wrapText="1"/>
    </xf>
    <xf numFmtId="49" fontId="7" fillId="0" borderId="15" xfId="1" applyNumberFormat="1" applyFont="1" applyFill="1" applyBorder="1" applyAlignment="1">
      <alignment horizontal="center" vertical="center" wrapText="1"/>
    </xf>
    <xf numFmtId="188" fontId="1" fillId="0" borderId="37" xfId="3" applyNumberFormat="1" applyFont="1" applyBorder="1" applyAlignment="1">
      <alignment horizontal="center" vertical="top" wrapText="1"/>
    </xf>
    <xf numFmtId="188" fontId="1" fillId="0" borderId="38" xfId="3" applyNumberFormat="1" applyFont="1" applyBorder="1" applyAlignment="1">
      <alignment horizontal="center" vertical="top" wrapText="1"/>
    </xf>
    <xf numFmtId="188" fontId="1" fillId="0" borderId="39" xfId="3" applyNumberFormat="1" applyFont="1" applyBorder="1" applyAlignment="1">
      <alignment horizontal="center" vertical="top" wrapText="1"/>
    </xf>
    <xf numFmtId="0" fontId="2" fillId="0" borderId="13" xfId="3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/>
    </xf>
    <xf numFmtId="0" fontId="2" fillId="0" borderId="9" xfId="3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43" fontId="1" fillId="0" borderId="0" xfId="1" applyFont="1" applyFill="1" applyAlignment="1">
      <alignment horizontal="center"/>
    </xf>
    <xf numFmtId="0" fontId="3" fillId="7" borderId="48" xfId="0" applyFont="1" applyFill="1" applyBorder="1" applyAlignment="1">
      <alignment horizontal="left" vertical="top" wrapText="1" readingOrder="1"/>
    </xf>
    <xf numFmtId="0" fontId="3" fillId="7" borderId="49" xfId="0" applyFont="1" applyFill="1" applyBorder="1" applyAlignment="1">
      <alignment horizontal="left" vertical="top" wrapText="1" readingOrder="1"/>
    </xf>
    <xf numFmtId="0" fontId="3" fillId="7" borderId="50" xfId="0" applyFont="1" applyFill="1" applyBorder="1" applyAlignment="1">
      <alignment horizontal="left" vertical="top" wrapText="1" readingOrder="1"/>
    </xf>
    <xf numFmtId="0" fontId="3" fillId="10" borderId="48" xfId="0" applyFont="1" applyFill="1" applyBorder="1" applyAlignment="1">
      <alignment horizontal="left" vertical="center" readingOrder="1"/>
    </xf>
    <xf numFmtId="0" fontId="3" fillId="10" borderId="49" xfId="0" applyFont="1" applyFill="1" applyBorder="1" applyAlignment="1">
      <alignment horizontal="left" vertical="center" readingOrder="1"/>
    </xf>
    <xf numFmtId="0" fontId="3" fillId="10" borderId="50" xfId="0" applyFont="1" applyFill="1" applyBorder="1" applyAlignment="1">
      <alignment horizontal="left" vertical="center" readingOrder="1"/>
    </xf>
    <xf numFmtId="0" fontId="3" fillId="11" borderId="48" xfId="0" applyFont="1" applyFill="1" applyBorder="1" applyAlignment="1">
      <alignment horizontal="left" vertical="center" wrapText="1" readingOrder="1"/>
    </xf>
    <xf numFmtId="0" fontId="3" fillId="11" borderId="49" xfId="0" applyFont="1" applyFill="1" applyBorder="1" applyAlignment="1">
      <alignment horizontal="left" vertical="center" wrapText="1" readingOrder="1"/>
    </xf>
    <xf numFmtId="0" fontId="3" fillId="11" borderId="50" xfId="0" applyFont="1" applyFill="1" applyBorder="1" applyAlignment="1">
      <alignment horizontal="left" vertical="center" wrapText="1" readingOrder="1"/>
    </xf>
    <xf numFmtId="0" fontId="3" fillId="8" borderId="9" xfId="0" applyFont="1" applyFill="1" applyBorder="1" applyAlignment="1">
      <alignment horizontal="left" vertical="top" readingOrder="1"/>
    </xf>
    <xf numFmtId="0" fontId="3" fillId="8" borderId="8" xfId="0" applyFont="1" applyFill="1" applyBorder="1" applyAlignment="1">
      <alignment horizontal="left" vertical="top" readingOrder="1"/>
    </xf>
    <xf numFmtId="0" fontId="3" fillId="10" borderId="48" xfId="0" applyFont="1" applyFill="1" applyBorder="1" applyAlignment="1">
      <alignment horizontal="center" vertical="top" wrapText="1" readingOrder="1"/>
    </xf>
    <xf numFmtId="0" fontId="3" fillId="10" borderId="49" xfId="0" applyFont="1" applyFill="1" applyBorder="1" applyAlignment="1">
      <alignment horizontal="center" vertical="top" wrapText="1" readingOrder="1"/>
    </xf>
    <xf numFmtId="0" fontId="3" fillId="10" borderId="53" xfId="0" applyFont="1" applyFill="1" applyBorder="1" applyAlignment="1">
      <alignment horizontal="center" vertical="top" wrapText="1" readingOrder="1"/>
    </xf>
    <xf numFmtId="0" fontId="3" fillId="8" borderId="48" xfId="0" applyFont="1" applyFill="1" applyBorder="1" applyAlignment="1">
      <alignment horizontal="left" vertical="top" wrapText="1" readingOrder="1"/>
    </xf>
    <xf numFmtId="0" fontId="3" fillId="8" borderId="49" xfId="0" applyFont="1" applyFill="1" applyBorder="1" applyAlignment="1">
      <alignment horizontal="left" vertical="top" wrapText="1" readingOrder="1"/>
    </xf>
    <xf numFmtId="0" fontId="3" fillId="8" borderId="53" xfId="0" applyFont="1" applyFill="1" applyBorder="1" applyAlignment="1">
      <alignment horizontal="left" vertical="top" wrapText="1" readingOrder="1"/>
    </xf>
    <xf numFmtId="0" fontId="3" fillId="11" borderId="48" xfId="0" applyFont="1" applyFill="1" applyBorder="1" applyAlignment="1">
      <alignment horizontal="left" vertical="top" wrapText="1" readingOrder="1"/>
    </xf>
    <xf numFmtId="0" fontId="3" fillId="11" borderId="49" xfId="0" applyFont="1" applyFill="1" applyBorder="1" applyAlignment="1">
      <alignment horizontal="left" vertical="top" wrapText="1" readingOrder="1"/>
    </xf>
    <xf numFmtId="0" fontId="3" fillId="11" borderId="53" xfId="0" applyFont="1" applyFill="1" applyBorder="1" applyAlignment="1">
      <alignment horizontal="left" vertical="top" wrapText="1" readingOrder="1"/>
    </xf>
    <xf numFmtId="0" fontId="3" fillId="9" borderId="4" xfId="0" applyFont="1" applyFill="1" applyBorder="1" applyAlignment="1">
      <alignment horizontal="center" vertical="center" wrapText="1" readingOrder="1"/>
    </xf>
    <xf numFmtId="0" fontId="3" fillId="9" borderId="4" xfId="0" applyFont="1" applyFill="1" applyBorder="1" applyAlignment="1">
      <alignment horizontal="center" vertical="top" wrapText="1" readingOrder="1"/>
    </xf>
    <xf numFmtId="0" fontId="4" fillId="0" borderId="0" xfId="4" applyFont="1" applyBorder="1" applyAlignment="1">
      <alignment horizontal="center" vertical="top"/>
    </xf>
    <xf numFmtId="0" fontId="3" fillId="0" borderId="0" xfId="4" applyFont="1" applyBorder="1" applyAlignment="1">
      <alignment horizontal="center" vertical="top" readingOrder="1"/>
    </xf>
  </cellXfs>
  <cellStyles count="5">
    <cellStyle name="Normal_ทะเบียนรายได้แผ่นดิน" xfId="3"/>
    <cellStyle name="เครื่องหมายจุลภาค" xfId="1" builtinId="3"/>
    <cellStyle name="ปกติ" xfId="0" builtinId="0"/>
    <cellStyle name="ปกติ_Sheet1" xfId="4"/>
    <cellStyle name="ปกติ_เจ้าหนี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800100</xdr:colOff>
      <xdr:row>118</xdr:row>
      <xdr:rowOff>28575</xdr:rowOff>
    </xdr:from>
    <xdr:to>
      <xdr:col>4</xdr:col>
      <xdr:colOff>321187</xdr:colOff>
      <xdr:row>120</xdr:row>
      <xdr:rowOff>98680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4875" y="29441775"/>
          <a:ext cx="1778512" cy="6035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21</xdr:row>
      <xdr:rowOff>209550</xdr:rowOff>
    </xdr:from>
    <xdr:to>
      <xdr:col>2</xdr:col>
      <xdr:colOff>2521462</xdr:colOff>
      <xdr:row>24</xdr:row>
      <xdr:rowOff>70105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6525" y="5334000"/>
          <a:ext cx="1778512" cy="6035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814916</xdr:colOff>
      <xdr:row>14</xdr:row>
      <xdr:rowOff>222249</xdr:rowOff>
    </xdr:from>
    <xdr:to>
      <xdr:col>9</xdr:col>
      <xdr:colOff>434428</xdr:colOff>
      <xdr:row>17</xdr:row>
      <xdr:rowOff>32004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33" y="7037916"/>
          <a:ext cx="1778512" cy="60350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2676525</xdr:colOff>
      <xdr:row>19</xdr:row>
      <xdr:rowOff>171450</xdr:rowOff>
    </xdr:from>
    <xdr:to>
      <xdr:col>4</xdr:col>
      <xdr:colOff>425962</xdr:colOff>
      <xdr:row>21</xdr:row>
      <xdr:rowOff>241555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5257800"/>
          <a:ext cx="1778512" cy="60350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2105025</xdr:colOff>
      <xdr:row>16</xdr:row>
      <xdr:rowOff>200025</xdr:rowOff>
    </xdr:from>
    <xdr:to>
      <xdr:col>4</xdr:col>
      <xdr:colOff>416437</xdr:colOff>
      <xdr:row>19</xdr:row>
      <xdr:rowOff>60580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2775" y="4181475"/>
          <a:ext cx="1778512" cy="603505"/>
        </a:xfrm>
        <a:prstGeom prst="rect">
          <a:avLst/>
        </a:prstGeom>
      </xdr:spPr>
    </xdr:pic>
    <xdr:clientData/>
  </xdr:twoCellAnchor>
  <xdr:twoCellAnchor editAs="oneCell">
    <xdr:from>
      <xdr:col>2</xdr:col>
      <xdr:colOff>2181225</xdr:colOff>
      <xdr:row>53</xdr:row>
      <xdr:rowOff>133350</xdr:rowOff>
    </xdr:from>
    <xdr:to>
      <xdr:col>4</xdr:col>
      <xdr:colOff>492637</xdr:colOff>
      <xdr:row>55</xdr:row>
      <xdr:rowOff>241555</xdr:rowOff>
    </xdr:to>
    <xdr:pic>
      <xdr:nvPicPr>
        <xdr:cNvPr id="3" name="รูปภาพ 2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704850</xdr:colOff>
      <xdr:row>54</xdr:row>
      <xdr:rowOff>28575</xdr:rowOff>
    </xdr:from>
    <xdr:to>
      <xdr:col>7</xdr:col>
      <xdr:colOff>511687</xdr:colOff>
      <xdr:row>56</xdr:row>
      <xdr:rowOff>98680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48350" y="14430375"/>
          <a:ext cx="1778512" cy="60350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380999</xdr:colOff>
      <xdr:row>77</xdr:row>
      <xdr:rowOff>243417</xdr:rowOff>
    </xdr:from>
    <xdr:to>
      <xdr:col>14</xdr:col>
      <xdr:colOff>95761</xdr:colOff>
      <xdr:row>80</xdr:row>
      <xdr:rowOff>53172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499" y="20563417"/>
          <a:ext cx="1778512" cy="60350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1562100</xdr:colOff>
      <xdr:row>13</xdr:row>
      <xdr:rowOff>171450</xdr:rowOff>
    </xdr:from>
    <xdr:to>
      <xdr:col>4</xdr:col>
      <xdr:colOff>530737</xdr:colOff>
      <xdr:row>16</xdr:row>
      <xdr:rowOff>32005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4150" y="3390900"/>
          <a:ext cx="1778512" cy="6035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13</xdr:row>
      <xdr:rowOff>228600</xdr:rowOff>
    </xdr:from>
    <xdr:to>
      <xdr:col>6</xdr:col>
      <xdr:colOff>664087</xdr:colOff>
      <xdr:row>16</xdr:row>
      <xdr:rowOff>32005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5775" y="3695700"/>
          <a:ext cx="1778512" cy="6035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134085</xdr:colOff>
      <xdr:row>54</xdr:row>
      <xdr:rowOff>152399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2085" cy="99250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14</xdr:row>
      <xdr:rowOff>209550</xdr:rowOff>
    </xdr:from>
    <xdr:to>
      <xdr:col>4</xdr:col>
      <xdr:colOff>473587</xdr:colOff>
      <xdr:row>17</xdr:row>
      <xdr:rowOff>12955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3625" y="3962400"/>
          <a:ext cx="1778512" cy="6035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2152650</xdr:colOff>
      <xdr:row>22</xdr:row>
      <xdr:rowOff>171450</xdr:rowOff>
    </xdr:from>
    <xdr:to>
      <xdr:col>4</xdr:col>
      <xdr:colOff>454537</xdr:colOff>
      <xdr:row>25</xdr:row>
      <xdr:rowOff>32005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25" y="5657850"/>
          <a:ext cx="1778512" cy="6035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1733550</xdr:colOff>
      <xdr:row>12</xdr:row>
      <xdr:rowOff>142875</xdr:rowOff>
    </xdr:from>
    <xdr:to>
      <xdr:col>4</xdr:col>
      <xdr:colOff>521212</xdr:colOff>
      <xdr:row>15</xdr:row>
      <xdr:rowOff>3430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3133725"/>
          <a:ext cx="1778512" cy="6035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2019300</xdr:colOff>
      <xdr:row>15</xdr:row>
      <xdr:rowOff>66675</xdr:rowOff>
    </xdr:from>
    <xdr:to>
      <xdr:col>4</xdr:col>
      <xdr:colOff>578362</xdr:colOff>
      <xdr:row>17</xdr:row>
      <xdr:rowOff>174880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25" y="3800475"/>
          <a:ext cx="1778512" cy="6035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1104900</xdr:colOff>
      <xdr:row>24</xdr:row>
      <xdr:rowOff>209550</xdr:rowOff>
    </xdr:from>
    <xdr:to>
      <xdr:col>5</xdr:col>
      <xdr:colOff>435487</xdr:colOff>
      <xdr:row>27</xdr:row>
      <xdr:rowOff>70105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1475" y="6496050"/>
          <a:ext cx="1778512" cy="6035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21</xdr:row>
      <xdr:rowOff>209550</xdr:rowOff>
    </xdr:from>
    <xdr:to>
      <xdr:col>2</xdr:col>
      <xdr:colOff>2378587</xdr:colOff>
      <xdr:row>24</xdr:row>
      <xdr:rowOff>70105</xdr:rowOff>
    </xdr:to>
    <xdr:pic>
      <xdr:nvPicPr>
        <xdr:cNvPr id="2" name="รูปภาพ 1" descr="ลายเซนต์สมหวัง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5" y="5276850"/>
          <a:ext cx="1778512" cy="60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E122"/>
  <sheetViews>
    <sheetView tabSelected="1" workbookViewId="0">
      <selection activeCell="H6" sqref="H6"/>
    </sheetView>
  </sheetViews>
  <sheetFormatPr defaultRowHeight="21"/>
  <cols>
    <col min="1" max="1" width="35.625" style="2" customWidth="1"/>
    <col min="2" max="2" width="15.75" style="2" customWidth="1"/>
    <col min="3" max="3" width="14" style="2" customWidth="1"/>
    <col min="4" max="4" width="15.625" style="2" customWidth="1"/>
    <col min="5" max="5" width="15.875" style="2" customWidth="1"/>
    <col min="6" max="16384" width="9" style="2"/>
  </cols>
  <sheetData>
    <row r="1" spans="1:5" s="1" customFormat="1">
      <c r="A1" s="257" t="s">
        <v>0</v>
      </c>
      <c r="B1" s="257"/>
      <c r="C1" s="257"/>
      <c r="D1" s="257"/>
      <c r="E1" s="257"/>
    </row>
    <row r="2" spans="1:5" s="1" customFormat="1">
      <c r="A2" s="257" t="s">
        <v>1</v>
      </c>
      <c r="B2" s="257"/>
      <c r="C2" s="257"/>
      <c r="D2" s="257"/>
      <c r="E2" s="257"/>
    </row>
    <row r="3" spans="1:5" s="1" customFormat="1">
      <c r="A3" s="257" t="s">
        <v>2</v>
      </c>
      <c r="B3" s="257"/>
      <c r="C3" s="257"/>
      <c r="D3" s="257"/>
      <c r="E3" s="257"/>
    </row>
    <row r="4" spans="1:5" s="1" customFormat="1">
      <c r="A4" s="257" t="s">
        <v>557</v>
      </c>
      <c r="B4" s="257"/>
      <c r="C4" s="257"/>
      <c r="D4" s="257"/>
      <c r="E4" s="257"/>
    </row>
    <row r="5" spans="1:5">
      <c r="A5" s="227" t="s">
        <v>3</v>
      </c>
      <c r="B5" s="227" t="s">
        <v>4</v>
      </c>
      <c r="C5" s="227" t="s">
        <v>5</v>
      </c>
      <c r="D5" s="227" t="s">
        <v>6</v>
      </c>
      <c r="E5" s="227" t="s">
        <v>7</v>
      </c>
    </row>
    <row r="6" spans="1:5" ht="19.5" customHeight="1">
      <c r="A6" s="228" t="s">
        <v>8</v>
      </c>
      <c r="B6" s="229">
        <v>0</v>
      </c>
      <c r="C6" s="186">
        <v>772522.52</v>
      </c>
      <c r="D6" s="230">
        <v>-772522.52</v>
      </c>
      <c r="E6" s="231">
        <v>0</v>
      </c>
    </row>
    <row r="7" spans="1:5" ht="19.5" customHeight="1">
      <c r="A7" s="232" t="s">
        <v>9</v>
      </c>
      <c r="B7" s="233">
        <v>25000</v>
      </c>
      <c r="C7" s="187">
        <v>0</v>
      </c>
      <c r="D7" s="157">
        <v>0</v>
      </c>
      <c r="E7" s="234">
        <v>25000</v>
      </c>
    </row>
    <row r="8" spans="1:5" ht="19.5" customHeight="1">
      <c r="A8" s="232" t="s">
        <v>10</v>
      </c>
      <c r="B8" s="233">
        <v>0</v>
      </c>
      <c r="C8" s="187">
        <v>772522.52</v>
      </c>
      <c r="D8" s="157">
        <v>-772522.52</v>
      </c>
      <c r="E8" s="234">
        <v>0</v>
      </c>
    </row>
    <row r="9" spans="1:5" ht="19.5" customHeight="1">
      <c r="A9" s="232" t="s">
        <v>11</v>
      </c>
      <c r="B9" s="233">
        <v>0</v>
      </c>
      <c r="C9" s="187">
        <v>422698.49</v>
      </c>
      <c r="D9" s="157">
        <v>-422698.49</v>
      </c>
      <c r="E9" s="234">
        <v>0</v>
      </c>
    </row>
    <row r="10" spans="1:5" ht="19.5" customHeight="1">
      <c r="A10" s="232" t="s">
        <v>12</v>
      </c>
      <c r="B10" s="233">
        <v>1527337.47</v>
      </c>
      <c r="C10" s="187">
        <v>768901.38</v>
      </c>
      <c r="D10" s="157">
        <v>-775731.88</v>
      </c>
      <c r="E10" s="234">
        <v>1520506.97</v>
      </c>
    </row>
    <row r="11" spans="1:5" ht="19.5" customHeight="1">
      <c r="A11" s="232" t="s">
        <v>13</v>
      </c>
      <c r="B11" s="233">
        <v>0</v>
      </c>
      <c r="C11" s="187">
        <v>461910.96</v>
      </c>
      <c r="D11" s="157">
        <v>-461910.96</v>
      </c>
      <c r="E11" s="234">
        <v>0</v>
      </c>
    </row>
    <row r="12" spans="1:5" ht="19.5" customHeight="1">
      <c r="A12" s="232" t="s">
        <v>14</v>
      </c>
      <c r="B12" s="233">
        <v>0</v>
      </c>
      <c r="C12" s="187">
        <v>17950</v>
      </c>
      <c r="D12" s="157">
        <v>-17950</v>
      </c>
      <c r="E12" s="234">
        <v>0</v>
      </c>
    </row>
    <row r="13" spans="1:5" ht="19.5" customHeight="1">
      <c r="A13" s="232" t="s">
        <v>15</v>
      </c>
      <c r="B13" s="233">
        <v>0</v>
      </c>
      <c r="C13" s="187">
        <v>122950</v>
      </c>
      <c r="D13" s="157">
        <v>-116650</v>
      </c>
      <c r="E13" s="234">
        <v>6300</v>
      </c>
    </row>
    <row r="14" spans="1:5" ht="19.5" customHeight="1">
      <c r="A14" s="232" t="s">
        <v>16</v>
      </c>
      <c r="B14" s="233">
        <v>0</v>
      </c>
      <c r="C14" s="187">
        <v>479860.96</v>
      </c>
      <c r="D14" s="157">
        <v>-479860.96</v>
      </c>
      <c r="E14" s="234">
        <v>0</v>
      </c>
    </row>
    <row r="15" spans="1:5" ht="19.5" customHeight="1">
      <c r="A15" s="232" t="s">
        <v>17</v>
      </c>
      <c r="B15" s="233">
        <v>86792.97</v>
      </c>
      <c r="C15" s="187">
        <v>0</v>
      </c>
      <c r="D15" s="157">
        <v>0</v>
      </c>
      <c r="E15" s="234">
        <v>86792.97</v>
      </c>
    </row>
    <row r="16" spans="1:5" ht="19.5" customHeight="1">
      <c r="A16" s="232" t="s">
        <v>18</v>
      </c>
      <c r="B16" s="233">
        <v>1268000</v>
      </c>
      <c r="C16" s="187">
        <v>0</v>
      </c>
      <c r="D16" s="157">
        <v>0</v>
      </c>
      <c r="E16" s="234">
        <v>1268000</v>
      </c>
    </row>
    <row r="17" spans="1:5" ht="19.5" customHeight="1">
      <c r="A17" s="232" t="s">
        <v>19</v>
      </c>
      <c r="B17" s="233">
        <v>-422912.85</v>
      </c>
      <c r="C17" s="187">
        <v>0</v>
      </c>
      <c r="D17" s="157">
        <v>-6420.91</v>
      </c>
      <c r="E17" s="234">
        <v>-429333.76000000001</v>
      </c>
    </row>
    <row r="18" spans="1:5" ht="19.5" customHeight="1">
      <c r="A18" s="232" t="s">
        <v>20</v>
      </c>
      <c r="B18" s="233">
        <v>249840</v>
      </c>
      <c r="C18" s="187">
        <v>0</v>
      </c>
      <c r="D18" s="157">
        <v>0</v>
      </c>
      <c r="E18" s="234">
        <v>249840</v>
      </c>
    </row>
    <row r="19" spans="1:5" ht="19.5" customHeight="1">
      <c r="A19" s="232" t="s">
        <v>21</v>
      </c>
      <c r="B19" s="233">
        <v>-127543.9</v>
      </c>
      <c r="C19" s="187">
        <v>0</v>
      </c>
      <c r="D19" s="157">
        <v>-1414.61</v>
      </c>
      <c r="E19" s="234">
        <v>-128958.51</v>
      </c>
    </row>
    <row r="20" spans="1:5" ht="19.5" customHeight="1">
      <c r="A20" s="232" t="s">
        <v>22</v>
      </c>
      <c r="B20" s="233">
        <v>189210</v>
      </c>
      <c r="C20" s="187">
        <v>0</v>
      </c>
      <c r="D20" s="157">
        <v>0</v>
      </c>
      <c r="E20" s="234">
        <v>189210</v>
      </c>
    </row>
    <row r="21" spans="1:5" ht="19.5" customHeight="1">
      <c r="A21" s="232" t="s">
        <v>23</v>
      </c>
      <c r="B21" s="233">
        <v>0</v>
      </c>
      <c r="C21" s="187">
        <v>0</v>
      </c>
      <c r="D21" s="157">
        <v>0</v>
      </c>
      <c r="E21" s="234">
        <v>0</v>
      </c>
    </row>
    <row r="22" spans="1:5" ht="19.5" customHeight="1">
      <c r="A22" s="232" t="s">
        <v>24</v>
      </c>
      <c r="B22" s="233">
        <v>-130591.41</v>
      </c>
      <c r="C22" s="187">
        <v>0</v>
      </c>
      <c r="D22" s="157">
        <v>-1343.93</v>
      </c>
      <c r="E22" s="234">
        <v>-131935.34</v>
      </c>
    </row>
    <row r="23" spans="1:5" ht="19.5" customHeight="1">
      <c r="A23" s="232" t="s">
        <v>25</v>
      </c>
      <c r="B23" s="233">
        <v>4397000</v>
      </c>
      <c r="C23" s="187">
        <v>0</v>
      </c>
      <c r="D23" s="157">
        <v>0</v>
      </c>
      <c r="E23" s="234">
        <v>4397000</v>
      </c>
    </row>
    <row r="24" spans="1:5" ht="19.5" customHeight="1">
      <c r="A24" s="232" t="s">
        <v>265</v>
      </c>
      <c r="B24" s="233">
        <v>0</v>
      </c>
      <c r="C24" s="187">
        <v>0</v>
      </c>
      <c r="D24" s="157">
        <v>0</v>
      </c>
      <c r="E24" s="234">
        <v>0</v>
      </c>
    </row>
    <row r="25" spans="1:5" ht="19.5" customHeight="1">
      <c r="A25" s="232" t="s">
        <v>26</v>
      </c>
      <c r="B25" s="233">
        <v>-3173401.21</v>
      </c>
      <c r="C25" s="187">
        <v>0</v>
      </c>
      <c r="D25" s="157">
        <v>-26199.06</v>
      </c>
      <c r="E25" s="234">
        <v>-3199600.27</v>
      </c>
    </row>
    <row r="26" spans="1:5" ht="19.5" customHeight="1">
      <c r="A26" s="232" t="s">
        <v>27</v>
      </c>
      <c r="B26" s="233">
        <v>134928.5</v>
      </c>
      <c r="C26" s="187">
        <v>0</v>
      </c>
      <c r="D26" s="157">
        <v>0</v>
      </c>
      <c r="E26" s="234">
        <v>134928.5</v>
      </c>
    </row>
    <row r="27" spans="1:5" ht="19.5" customHeight="1">
      <c r="A27" s="232" t="s">
        <v>28</v>
      </c>
      <c r="B27" s="233">
        <v>0</v>
      </c>
      <c r="C27" s="187">
        <v>0</v>
      </c>
      <c r="D27" s="157">
        <v>0</v>
      </c>
      <c r="E27" s="234">
        <v>0</v>
      </c>
    </row>
    <row r="28" spans="1:5" ht="19.5" customHeight="1">
      <c r="A28" s="232" t="s">
        <v>29</v>
      </c>
      <c r="B28" s="233">
        <v>-120531.3</v>
      </c>
      <c r="C28" s="187">
        <v>0</v>
      </c>
      <c r="D28" s="157">
        <v>-1146.8499999999999</v>
      </c>
      <c r="E28" s="234">
        <v>-121678.15</v>
      </c>
    </row>
    <row r="29" spans="1:5" ht="19.5" customHeight="1">
      <c r="A29" s="232" t="s">
        <v>30</v>
      </c>
      <c r="B29" s="233">
        <v>460660</v>
      </c>
      <c r="C29" s="187">
        <v>0</v>
      </c>
      <c r="D29" s="157">
        <v>0</v>
      </c>
      <c r="E29" s="234">
        <v>460660</v>
      </c>
    </row>
    <row r="30" spans="1:5" ht="19.5" customHeight="1">
      <c r="A30" s="232" t="s">
        <v>31</v>
      </c>
      <c r="B30" s="233">
        <v>0</v>
      </c>
      <c r="C30" s="187">
        <v>0</v>
      </c>
      <c r="D30" s="157">
        <v>0</v>
      </c>
      <c r="E30" s="234">
        <v>0</v>
      </c>
    </row>
    <row r="31" spans="1:5" ht="19.5" customHeight="1">
      <c r="A31" s="232" t="s">
        <v>32</v>
      </c>
      <c r="B31" s="233">
        <v>-460653</v>
      </c>
      <c r="C31" s="187">
        <v>0</v>
      </c>
      <c r="D31" s="157">
        <v>0</v>
      </c>
      <c r="E31" s="234">
        <v>-460653</v>
      </c>
    </row>
    <row r="32" spans="1:5" ht="19.5" customHeight="1">
      <c r="A32" s="232" t="s">
        <v>33</v>
      </c>
      <c r="B32" s="233">
        <v>556420</v>
      </c>
      <c r="C32" s="187">
        <v>0</v>
      </c>
      <c r="D32" s="157">
        <v>0</v>
      </c>
      <c r="E32" s="234">
        <v>556420</v>
      </c>
    </row>
    <row r="33" spans="1:5" ht="19.5" customHeight="1">
      <c r="A33" s="232" t="s">
        <v>34</v>
      </c>
      <c r="B33" s="233">
        <v>0</v>
      </c>
      <c r="C33" s="187">
        <v>0</v>
      </c>
      <c r="D33" s="157">
        <v>0</v>
      </c>
      <c r="E33" s="234">
        <v>0</v>
      </c>
    </row>
    <row r="34" spans="1:5" ht="19.5" customHeight="1">
      <c r="A34" s="232" t="s">
        <v>35</v>
      </c>
      <c r="B34" s="233">
        <v>-545129.73</v>
      </c>
      <c r="C34" s="187">
        <v>0</v>
      </c>
      <c r="D34" s="157">
        <v>-289.45</v>
      </c>
      <c r="E34" s="234">
        <v>-545419.18000000005</v>
      </c>
    </row>
    <row r="35" spans="1:5" ht="19.5" customHeight="1">
      <c r="A35" s="232" t="s">
        <v>36</v>
      </c>
      <c r="B35" s="233">
        <v>1091831.55</v>
      </c>
      <c r="C35" s="187">
        <v>0</v>
      </c>
      <c r="D35" s="157">
        <v>0</v>
      </c>
      <c r="E35" s="234">
        <v>1091831.55</v>
      </c>
    </row>
    <row r="36" spans="1:5" ht="19.5" customHeight="1">
      <c r="A36" s="232" t="s">
        <v>37</v>
      </c>
      <c r="B36" s="233">
        <v>0</v>
      </c>
      <c r="C36" s="187">
        <v>0</v>
      </c>
      <c r="D36" s="157">
        <v>0</v>
      </c>
      <c r="E36" s="234">
        <v>0</v>
      </c>
    </row>
    <row r="37" spans="1:5" ht="19.5" customHeight="1">
      <c r="A37" s="232" t="s">
        <v>38</v>
      </c>
      <c r="B37" s="233">
        <v>-974508.76</v>
      </c>
      <c r="C37" s="187">
        <v>0</v>
      </c>
      <c r="D37" s="157">
        <v>-5102.8900000000003</v>
      </c>
      <c r="E37" s="234">
        <v>-979611.65</v>
      </c>
    </row>
    <row r="38" spans="1:5" ht="19.5" customHeight="1">
      <c r="A38" s="232" t="s">
        <v>39</v>
      </c>
      <c r="B38" s="233">
        <v>40300</v>
      </c>
      <c r="C38" s="187">
        <v>0</v>
      </c>
      <c r="D38" s="157">
        <v>0</v>
      </c>
      <c r="E38" s="234">
        <v>40300</v>
      </c>
    </row>
    <row r="39" spans="1:5" ht="19.5" customHeight="1">
      <c r="A39" s="232" t="s">
        <v>40</v>
      </c>
      <c r="B39" s="233">
        <v>0</v>
      </c>
      <c r="C39" s="187">
        <v>0</v>
      </c>
      <c r="D39" s="157">
        <v>0</v>
      </c>
      <c r="E39" s="234">
        <v>0</v>
      </c>
    </row>
    <row r="40" spans="1:5" ht="19.5" customHeight="1">
      <c r="A40" s="232" t="s">
        <v>41</v>
      </c>
      <c r="B40" s="233">
        <v>-40298</v>
      </c>
      <c r="C40" s="187">
        <v>0</v>
      </c>
      <c r="D40" s="157">
        <v>0</v>
      </c>
      <c r="E40" s="234">
        <v>-40298</v>
      </c>
    </row>
    <row r="41" spans="1:5" ht="19.5" customHeight="1">
      <c r="A41" s="232" t="s">
        <v>42</v>
      </c>
      <c r="B41" s="233">
        <v>14000</v>
      </c>
      <c r="C41" s="187">
        <v>0</v>
      </c>
      <c r="D41" s="157">
        <v>0</v>
      </c>
      <c r="E41" s="234">
        <v>14000</v>
      </c>
    </row>
    <row r="42" spans="1:5" ht="19.5" customHeight="1">
      <c r="A42" s="232" t="s">
        <v>43</v>
      </c>
      <c r="B42" s="233">
        <v>-13999</v>
      </c>
      <c r="C42" s="187">
        <v>0</v>
      </c>
      <c r="D42" s="157">
        <v>0</v>
      </c>
      <c r="E42" s="234">
        <v>-13999</v>
      </c>
    </row>
    <row r="43" spans="1:5" ht="19.5" customHeight="1">
      <c r="A43" s="232" t="s">
        <v>44</v>
      </c>
      <c r="B43" s="233">
        <v>3424000</v>
      </c>
      <c r="C43" s="187">
        <v>0</v>
      </c>
      <c r="D43" s="157">
        <v>0</v>
      </c>
      <c r="E43" s="234">
        <v>3424000</v>
      </c>
    </row>
    <row r="44" spans="1:5" ht="19.5" customHeight="1">
      <c r="A44" s="232" t="s">
        <v>45</v>
      </c>
      <c r="B44" s="233">
        <v>-3423700</v>
      </c>
      <c r="C44" s="187">
        <v>0</v>
      </c>
      <c r="D44" s="157">
        <v>0</v>
      </c>
      <c r="E44" s="234">
        <v>-3423700</v>
      </c>
    </row>
    <row r="45" spans="1:5" ht="19.5" customHeight="1">
      <c r="A45" s="232" t="s">
        <v>107</v>
      </c>
      <c r="B45" s="233">
        <v>0</v>
      </c>
      <c r="C45" s="187">
        <v>0</v>
      </c>
      <c r="D45" s="157">
        <v>0</v>
      </c>
      <c r="E45" s="234">
        <v>0</v>
      </c>
    </row>
    <row r="46" spans="1:5" ht="19.5" customHeight="1">
      <c r="A46" s="232" t="s">
        <v>260</v>
      </c>
      <c r="B46" s="233">
        <v>1635581.03</v>
      </c>
      <c r="C46" s="187">
        <v>617890</v>
      </c>
      <c r="D46" s="157">
        <v>0</v>
      </c>
      <c r="E46" s="234">
        <v>2253471.0299999998</v>
      </c>
    </row>
    <row r="47" spans="1:5" ht="19.5" customHeight="1">
      <c r="A47" s="232" t="s">
        <v>46</v>
      </c>
      <c r="B47" s="233">
        <v>0</v>
      </c>
      <c r="C47" s="187">
        <v>1075890</v>
      </c>
      <c r="D47" s="157">
        <v>-1075890</v>
      </c>
      <c r="E47" s="234">
        <v>0</v>
      </c>
    </row>
    <row r="48" spans="1:5" ht="19.5" customHeight="1">
      <c r="A48" s="232" t="s">
        <v>47</v>
      </c>
      <c r="B48" s="233">
        <v>0</v>
      </c>
      <c r="C48" s="187">
        <v>1438212.06</v>
      </c>
      <c r="D48" s="157">
        <v>-1438212.06</v>
      </c>
      <c r="E48" s="234">
        <v>0</v>
      </c>
    </row>
    <row r="49" spans="1:5" ht="19.5" customHeight="1">
      <c r="A49" s="232" t="s">
        <v>97</v>
      </c>
      <c r="B49" s="233">
        <v>-19150</v>
      </c>
      <c r="C49" s="187">
        <v>1264072</v>
      </c>
      <c r="D49" s="157">
        <v>-1259922</v>
      </c>
      <c r="E49" s="234">
        <v>-15000</v>
      </c>
    </row>
    <row r="50" spans="1:5" ht="19.5" customHeight="1">
      <c r="A50" s="232" t="s">
        <v>48</v>
      </c>
      <c r="B50" s="233">
        <v>0</v>
      </c>
      <c r="C50" s="187">
        <v>23000.86</v>
      </c>
      <c r="D50" s="157">
        <v>-23000.86</v>
      </c>
      <c r="E50" s="234">
        <v>0</v>
      </c>
    </row>
    <row r="51" spans="1:5" ht="19.5" customHeight="1">
      <c r="A51" s="232" t="s">
        <v>49</v>
      </c>
      <c r="B51" s="233">
        <v>0</v>
      </c>
      <c r="C51" s="187">
        <v>0</v>
      </c>
      <c r="D51" s="157">
        <v>0</v>
      </c>
      <c r="E51" s="234">
        <v>0</v>
      </c>
    </row>
    <row r="52" spans="1:5" ht="19.5" customHeight="1">
      <c r="A52" s="232" t="s">
        <v>50</v>
      </c>
      <c r="B52" s="233">
        <v>0</v>
      </c>
      <c r="C52" s="187">
        <v>315427.75</v>
      </c>
      <c r="D52" s="157">
        <v>-315427.75</v>
      </c>
      <c r="E52" s="234">
        <v>0</v>
      </c>
    </row>
    <row r="53" spans="1:5" ht="19.5" customHeight="1">
      <c r="A53" s="232" t="s">
        <v>108</v>
      </c>
      <c r="B53" s="233">
        <v>0</v>
      </c>
      <c r="C53" s="187">
        <v>618</v>
      </c>
      <c r="D53" s="157">
        <v>-618</v>
      </c>
      <c r="E53" s="234">
        <v>0</v>
      </c>
    </row>
    <row r="54" spans="1:5" ht="19.5" customHeight="1">
      <c r="A54" s="232" t="s">
        <v>51</v>
      </c>
      <c r="B54" s="233">
        <v>0</v>
      </c>
      <c r="C54" s="187">
        <v>11250.21</v>
      </c>
      <c r="D54" s="157">
        <v>-11250.21</v>
      </c>
      <c r="E54" s="234">
        <v>0</v>
      </c>
    </row>
    <row r="55" spans="1:5" ht="19.5" customHeight="1">
      <c r="A55" s="232" t="s">
        <v>52</v>
      </c>
      <c r="B55" s="233">
        <v>-1063010</v>
      </c>
      <c r="C55" s="187">
        <v>775731.88</v>
      </c>
      <c r="D55" s="157">
        <v>-768901.38</v>
      </c>
      <c r="E55" s="234">
        <v>-1056179.5</v>
      </c>
    </row>
    <row r="56" spans="1:5" ht="19.5" customHeight="1">
      <c r="A56" s="232" t="s">
        <v>53</v>
      </c>
      <c r="B56" s="233">
        <v>-464327.47</v>
      </c>
      <c r="C56" s="187">
        <v>0</v>
      </c>
      <c r="D56" s="157">
        <v>0</v>
      </c>
      <c r="E56" s="234">
        <v>-464327.47</v>
      </c>
    </row>
    <row r="57" spans="1:5" ht="19.5" customHeight="1">
      <c r="A57" s="232" t="s">
        <v>54</v>
      </c>
      <c r="B57" s="233">
        <v>0</v>
      </c>
      <c r="C57" s="187">
        <v>3600</v>
      </c>
      <c r="D57" s="157">
        <v>-3600</v>
      </c>
      <c r="E57" s="234">
        <v>0</v>
      </c>
    </row>
    <row r="58" spans="1:5" ht="19.5" customHeight="1">
      <c r="A58" s="232" t="s">
        <v>55</v>
      </c>
      <c r="B58" s="233">
        <v>-25000</v>
      </c>
      <c r="C58" s="187">
        <v>0</v>
      </c>
      <c r="D58" s="157">
        <v>0</v>
      </c>
      <c r="E58" s="234">
        <v>-25000</v>
      </c>
    </row>
    <row r="59" spans="1:5" ht="19.5" customHeight="1">
      <c r="A59" s="232" t="s">
        <v>56</v>
      </c>
      <c r="B59" s="233">
        <v>-361344.68</v>
      </c>
      <c r="C59" s="187">
        <v>0</v>
      </c>
      <c r="D59" s="157">
        <v>0</v>
      </c>
      <c r="E59" s="234">
        <v>-361344.68</v>
      </c>
    </row>
    <row r="60" spans="1:5" ht="19.5" customHeight="1">
      <c r="A60" s="232" t="s">
        <v>57</v>
      </c>
      <c r="B60" s="233">
        <v>-991524.55</v>
      </c>
      <c r="C60" s="187">
        <v>0</v>
      </c>
      <c r="D60" s="157">
        <v>0</v>
      </c>
      <c r="E60" s="234">
        <v>-991524.55</v>
      </c>
    </row>
    <row r="61" spans="1:5" ht="19.5" customHeight="1">
      <c r="A61" s="232" t="s">
        <v>58</v>
      </c>
      <c r="B61" s="233">
        <v>-193620.78</v>
      </c>
      <c r="C61" s="187">
        <v>0</v>
      </c>
      <c r="D61" s="157">
        <v>0</v>
      </c>
      <c r="E61" s="234">
        <v>-193620.78</v>
      </c>
    </row>
    <row r="62" spans="1:5" ht="19.5" customHeight="1">
      <c r="A62" s="232" t="s">
        <v>109</v>
      </c>
      <c r="B62" s="233">
        <v>-13928</v>
      </c>
      <c r="C62" s="187">
        <v>0</v>
      </c>
      <c r="D62" s="157">
        <v>-450</v>
      </c>
      <c r="E62" s="234">
        <v>-14378</v>
      </c>
    </row>
    <row r="63" spans="1:5" ht="19.5" customHeight="1">
      <c r="A63" s="232" t="s">
        <v>59</v>
      </c>
      <c r="B63" s="233">
        <v>-123</v>
      </c>
      <c r="C63" s="187">
        <v>0</v>
      </c>
      <c r="D63" s="157">
        <v>0</v>
      </c>
      <c r="E63" s="234">
        <v>-123</v>
      </c>
    </row>
    <row r="64" spans="1:5" ht="19.5" customHeight="1">
      <c r="A64" s="232" t="s">
        <v>98</v>
      </c>
      <c r="B64" s="233">
        <v>-85920</v>
      </c>
      <c r="C64" s="187">
        <v>0</v>
      </c>
      <c r="D64" s="157">
        <v>0</v>
      </c>
      <c r="E64" s="234">
        <v>-85920</v>
      </c>
    </row>
    <row r="65" spans="1:5" ht="19.5" customHeight="1">
      <c r="A65" s="232" t="s">
        <v>114</v>
      </c>
      <c r="B65" s="233">
        <v>-24.49</v>
      </c>
      <c r="C65" s="187">
        <v>0</v>
      </c>
      <c r="D65" s="157">
        <v>-21.14</v>
      </c>
      <c r="E65" s="234">
        <v>-45.63</v>
      </c>
    </row>
    <row r="66" spans="1:5" ht="19.5" customHeight="1">
      <c r="A66" s="232" t="s">
        <v>60</v>
      </c>
      <c r="B66" s="233">
        <v>-5112</v>
      </c>
      <c r="C66" s="187">
        <v>0</v>
      </c>
      <c r="D66" s="157">
        <v>0</v>
      </c>
      <c r="E66" s="234">
        <v>-5112</v>
      </c>
    </row>
    <row r="67" spans="1:5" ht="19.5" customHeight="1">
      <c r="A67" s="232" t="s">
        <v>61</v>
      </c>
      <c r="B67" s="233">
        <v>-483120</v>
      </c>
      <c r="C67" s="187">
        <v>0</v>
      </c>
      <c r="D67" s="157">
        <v>-53680</v>
      </c>
      <c r="E67" s="234">
        <v>-536800</v>
      </c>
    </row>
    <row r="68" spans="1:5" ht="19.5" customHeight="1">
      <c r="A68" s="232" t="s">
        <v>99</v>
      </c>
      <c r="B68" s="233">
        <v>-3981130.51</v>
      </c>
      <c r="C68" s="187">
        <v>0</v>
      </c>
      <c r="D68" s="157">
        <v>-1075890</v>
      </c>
      <c r="E68" s="234">
        <v>-5057020.51</v>
      </c>
    </row>
    <row r="69" spans="1:5" ht="19.5" customHeight="1">
      <c r="A69" s="232" t="s">
        <v>62</v>
      </c>
      <c r="B69" s="233">
        <v>-4515613.53</v>
      </c>
      <c r="C69" s="187">
        <v>0</v>
      </c>
      <c r="D69" s="157">
        <v>-614658.92000000004</v>
      </c>
      <c r="E69" s="234">
        <v>-5130272.45</v>
      </c>
    </row>
    <row r="70" spans="1:5" ht="19.5" customHeight="1">
      <c r="A70" s="232" t="s">
        <v>63</v>
      </c>
      <c r="B70" s="233">
        <v>-107165.25</v>
      </c>
      <c r="C70" s="187">
        <v>0</v>
      </c>
      <c r="D70" s="157">
        <v>-14911.75</v>
      </c>
      <c r="E70" s="234">
        <v>-122077</v>
      </c>
    </row>
    <row r="71" spans="1:5" ht="19.5" customHeight="1">
      <c r="A71" s="232" t="s">
        <v>64</v>
      </c>
      <c r="B71" s="233">
        <v>-4424820</v>
      </c>
      <c r="C71" s="187">
        <v>0</v>
      </c>
      <c r="D71" s="157">
        <v>-17950</v>
      </c>
      <c r="E71" s="234">
        <v>-4442770</v>
      </c>
    </row>
    <row r="72" spans="1:5" ht="19.5" customHeight="1">
      <c r="A72" s="232" t="s">
        <v>65</v>
      </c>
      <c r="B72" s="233">
        <v>-5495488.8099999996</v>
      </c>
      <c r="C72" s="187">
        <v>0</v>
      </c>
      <c r="D72" s="157">
        <v>-768901.38</v>
      </c>
      <c r="E72" s="234">
        <v>-6264390.1900000004</v>
      </c>
    </row>
    <row r="73" spans="1:5" ht="19.5" customHeight="1">
      <c r="A73" s="232" t="s">
        <v>115</v>
      </c>
      <c r="B73" s="233">
        <v>57610</v>
      </c>
      <c r="C73" s="187">
        <v>6300</v>
      </c>
      <c r="D73" s="157">
        <v>0</v>
      </c>
      <c r="E73" s="234">
        <v>63910</v>
      </c>
    </row>
    <row r="74" spans="1:5" ht="19.5" customHeight="1">
      <c r="A74" s="232" t="s">
        <v>66</v>
      </c>
      <c r="B74" s="233">
        <v>483120</v>
      </c>
      <c r="C74" s="187">
        <v>53680</v>
      </c>
      <c r="D74" s="157">
        <v>0</v>
      </c>
      <c r="E74" s="234">
        <v>536800</v>
      </c>
    </row>
    <row r="75" spans="1:5" ht="19.5" customHeight="1">
      <c r="A75" s="232" t="s">
        <v>67</v>
      </c>
      <c r="B75" s="233">
        <v>17277</v>
      </c>
      <c r="C75" s="187">
        <v>2215</v>
      </c>
      <c r="D75" s="157">
        <v>0</v>
      </c>
      <c r="E75" s="234">
        <v>19492</v>
      </c>
    </row>
    <row r="76" spans="1:5" ht="19.5" customHeight="1">
      <c r="A76" s="232" t="s">
        <v>68</v>
      </c>
      <c r="B76" s="233">
        <v>376492.97</v>
      </c>
      <c r="C76" s="187">
        <v>45850</v>
      </c>
      <c r="D76" s="157">
        <v>0</v>
      </c>
      <c r="E76" s="234">
        <v>422342.97</v>
      </c>
    </row>
    <row r="77" spans="1:5" ht="19.5" customHeight="1">
      <c r="A77" s="232" t="s">
        <v>100</v>
      </c>
      <c r="B77" s="233">
        <v>70193.5</v>
      </c>
      <c r="C77" s="187">
        <v>2671.75</v>
      </c>
      <c r="D77" s="157">
        <v>0</v>
      </c>
      <c r="E77" s="234">
        <v>72865.25</v>
      </c>
    </row>
    <row r="78" spans="1:5" ht="19.5" customHeight="1">
      <c r="A78" s="232" t="s">
        <v>69</v>
      </c>
      <c r="B78" s="233">
        <v>20620</v>
      </c>
      <c r="C78" s="187">
        <v>12240</v>
      </c>
      <c r="D78" s="157">
        <v>0</v>
      </c>
      <c r="E78" s="234">
        <v>32860</v>
      </c>
    </row>
    <row r="79" spans="1:5" ht="19.5" customHeight="1">
      <c r="A79" s="232" t="s">
        <v>110</v>
      </c>
      <c r="B79" s="233">
        <v>16351.75</v>
      </c>
      <c r="C79" s="187">
        <v>0</v>
      </c>
      <c r="D79" s="157">
        <v>0</v>
      </c>
      <c r="E79" s="234">
        <v>16351.75</v>
      </c>
    </row>
    <row r="80" spans="1:5" ht="19.5" customHeight="1">
      <c r="A80" s="232" t="s">
        <v>70</v>
      </c>
      <c r="B80" s="233">
        <v>53330</v>
      </c>
      <c r="C80" s="187">
        <v>0</v>
      </c>
      <c r="D80" s="157">
        <v>0</v>
      </c>
      <c r="E80" s="234">
        <v>53330</v>
      </c>
    </row>
    <row r="81" spans="1:5" ht="19.5" customHeight="1">
      <c r="A81" s="232" t="s">
        <v>111</v>
      </c>
      <c r="B81" s="233">
        <v>789731.5</v>
      </c>
      <c r="C81" s="187">
        <v>61697</v>
      </c>
      <c r="D81" s="157">
        <v>0</v>
      </c>
      <c r="E81" s="234">
        <v>851428.5</v>
      </c>
    </row>
    <row r="82" spans="1:5" ht="19.5" customHeight="1">
      <c r="A82" s="232" t="s">
        <v>71</v>
      </c>
      <c r="B82" s="233">
        <v>118180</v>
      </c>
      <c r="C82" s="187">
        <v>8790</v>
      </c>
      <c r="D82" s="157">
        <v>0</v>
      </c>
      <c r="E82" s="234">
        <v>126970</v>
      </c>
    </row>
    <row r="83" spans="1:5" ht="19.5" customHeight="1">
      <c r="A83" s="232" t="s">
        <v>72</v>
      </c>
      <c r="B83" s="233">
        <v>129675</v>
      </c>
      <c r="C83" s="187">
        <v>4100</v>
      </c>
      <c r="D83" s="157">
        <v>0</v>
      </c>
      <c r="E83" s="234">
        <v>133775</v>
      </c>
    </row>
    <row r="84" spans="1:5" ht="19.5" customHeight="1">
      <c r="A84" s="232" t="s">
        <v>73</v>
      </c>
      <c r="B84" s="233">
        <v>251350.92</v>
      </c>
      <c r="C84" s="187">
        <v>24331</v>
      </c>
      <c r="D84" s="157">
        <v>0</v>
      </c>
      <c r="E84" s="234">
        <v>275681.91999999998</v>
      </c>
    </row>
    <row r="85" spans="1:5" ht="19.5" customHeight="1">
      <c r="A85" s="232" t="s">
        <v>74</v>
      </c>
      <c r="B85" s="233">
        <v>403639.15</v>
      </c>
      <c r="C85" s="187">
        <v>139166</v>
      </c>
      <c r="D85" s="157">
        <v>0</v>
      </c>
      <c r="E85" s="234">
        <v>542805.15</v>
      </c>
    </row>
    <row r="86" spans="1:5" ht="19.5" customHeight="1">
      <c r="A86" s="232" t="s">
        <v>75</v>
      </c>
      <c r="B86" s="233">
        <v>912101.31</v>
      </c>
      <c r="C86" s="187">
        <v>461510.67</v>
      </c>
      <c r="D86" s="157">
        <v>0</v>
      </c>
      <c r="E86" s="234">
        <v>1373611.98</v>
      </c>
    </row>
    <row r="87" spans="1:5" ht="19.5" customHeight="1">
      <c r="A87" s="232" t="s">
        <v>101</v>
      </c>
      <c r="B87" s="233">
        <v>89406</v>
      </c>
      <c r="C87" s="187">
        <v>18996</v>
      </c>
      <c r="D87" s="157">
        <v>0</v>
      </c>
      <c r="E87" s="234">
        <v>108402</v>
      </c>
    </row>
    <row r="88" spans="1:5" ht="19.5" customHeight="1">
      <c r="A88" s="232" t="s">
        <v>76</v>
      </c>
      <c r="B88" s="233">
        <v>1620720.83</v>
      </c>
      <c r="C88" s="187">
        <v>183243.34</v>
      </c>
      <c r="D88" s="157">
        <v>0</v>
      </c>
      <c r="E88" s="234">
        <v>1803964.17</v>
      </c>
    </row>
    <row r="89" spans="1:5" ht="19.5" customHeight="1">
      <c r="A89" s="232" t="s">
        <v>112</v>
      </c>
      <c r="B89" s="233">
        <v>5000</v>
      </c>
      <c r="C89" s="187">
        <v>0</v>
      </c>
      <c r="D89" s="157">
        <v>0</v>
      </c>
      <c r="E89" s="234">
        <v>5000</v>
      </c>
    </row>
    <row r="90" spans="1:5" ht="19.5" customHeight="1">
      <c r="A90" s="232" t="s">
        <v>77</v>
      </c>
      <c r="B90" s="233">
        <v>71671.41</v>
      </c>
      <c r="C90" s="187">
        <v>10865.86</v>
      </c>
      <c r="D90" s="157">
        <v>0</v>
      </c>
      <c r="E90" s="234">
        <v>82537.27</v>
      </c>
    </row>
    <row r="91" spans="1:5" ht="19.5" customHeight="1">
      <c r="A91" s="232" t="s">
        <v>78</v>
      </c>
      <c r="B91" s="233">
        <v>3940.83</v>
      </c>
      <c r="C91" s="187">
        <v>926.62</v>
      </c>
      <c r="D91" s="157">
        <v>0</v>
      </c>
      <c r="E91" s="234">
        <v>4867.45</v>
      </c>
    </row>
    <row r="92" spans="1:5" ht="19.5" customHeight="1">
      <c r="A92" s="232" t="s">
        <v>79</v>
      </c>
      <c r="B92" s="233">
        <v>21238.7</v>
      </c>
      <c r="C92" s="187">
        <v>1229.43</v>
      </c>
      <c r="D92" s="157">
        <v>0</v>
      </c>
      <c r="E92" s="234">
        <v>22468.13</v>
      </c>
    </row>
    <row r="93" spans="1:5" ht="19.5" customHeight="1">
      <c r="A93" s="232" t="s">
        <v>80</v>
      </c>
      <c r="B93" s="233">
        <v>25108.44</v>
      </c>
      <c r="C93" s="187">
        <v>1605</v>
      </c>
      <c r="D93" s="157">
        <v>0</v>
      </c>
      <c r="E93" s="234">
        <v>26713.439999999999</v>
      </c>
    </row>
    <row r="94" spans="1:5" ht="19.5" customHeight="1">
      <c r="A94" s="232" t="s">
        <v>116</v>
      </c>
      <c r="B94" s="233">
        <v>29880</v>
      </c>
      <c r="C94" s="187">
        <v>10423</v>
      </c>
      <c r="D94" s="157">
        <v>0</v>
      </c>
      <c r="E94" s="234">
        <v>40303</v>
      </c>
    </row>
    <row r="95" spans="1:5" ht="19.5" customHeight="1">
      <c r="A95" s="232" t="s">
        <v>113</v>
      </c>
      <c r="B95" s="233">
        <v>8500</v>
      </c>
      <c r="C95" s="187">
        <v>0</v>
      </c>
      <c r="D95" s="157">
        <v>0</v>
      </c>
      <c r="E95" s="234">
        <v>8500</v>
      </c>
    </row>
    <row r="96" spans="1:5" ht="19.5" customHeight="1">
      <c r="A96" s="232" t="s">
        <v>117</v>
      </c>
      <c r="B96" s="233">
        <v>187080</v>
      </c>
      <c r="C96" s="187">
        <v>43160</v>
      </c>
      <c r="D96" s="157">
        <v>0</v>
      </c>
      <c r="E96" s="234">
        <v>230240</v>
      </c>
    </row>
    <row r="97" spans="1:5" ht="19.5" customHeight="1">
      <c r="A97" s="232" t="s">
        <v>81</v>
      </c>
      <c r="B97" s="233">
        <v>7530</v>
      </c>
      <c r="C97" s="187">
        <v>0</v>
      </c>
      <c r="D97" s="157">
        <v>0</v>
      </c>
      <c r="E97" s="234">
        <v>7530</v>
      </c>
    </row>
    <row r="98" spans="1:5" ht="19.5" customHeight="1">
      <c r="A98" s="232" t="s">
        <v>102</v>
      </c>
      <c r="B98" s="233">
        <v>265500</v>
      </c>
      <c r="C98" s="187">
        <v>29500</v>
      </c>
      <c r="D98" s="157">
        <v>0</v>
      </c>
      <c r="E98" s="234">
        <v>295000</v>
      </c>
    </row>
    <row r="99" spans="1:5" ht="19.5" customHeight="1">
      <c r="A99" s="232" t="s">
        <v>103</v>
      </c>
      <c r="B99" s="233">
        <v>32000</v>
      </c>
      <c r="C99" s="187">
        <v>4000</v>
      </c>
      <c r="D99" s="157">
        <v>0</v>
      </c>
      <c r="E99" s="234">
        <v>36000</v>
      </c>
    </row>
    <row r="100" spans="1:5" ht="19.5" customHeight="1">
      <c r="A100" s="232" t="s">
        <v>82</v>
      </c>
      <c r="B100" s="233">
        <v>5112</v>
      </c>
      <c r="C100" s="187">
        <v>0</v>
      </c>
      <c r="D100" s="157">
        <v>0</v>
      </c>
      <c r="E100" s="234">
        <v>5112</v>
      </c>
    </row>
    <row r="101" spans="1:5" ht="19.5" customHeight="1">
      <c r="A101" s="232" t="s">
        <v>83</v>
      </c>
      <c r="B101" s="233">
        <v>7000</v>
      </c>
      <c r="C101" s="187">
        <v>0</v>
      </c>
      <c r="D101" s="157">
        <v>0</v>
      </c>
      <c r="E101" s="234">
        <v>7000</v>
      </c>
    </row>
    <row r="102" spans="1:5" ht="19.5" customHeight="1">
      <c r="A102" s="232" t="s">
        <v>104</v>
      </c>
      <c r="B102" s="233">
        <v>5990</v>
      </c>
      <c r="C102" s="187">
        <v>700</v>
      </c>
      <c r="D102" s="157">
        <v>0</v>
      </c>
      <c r="E102" s="234">
        <v>6690</v>
      </c>
    </row>
    <row r="103" spans="1:5" ht="19.5" customHeight="1">
      <c r="A103" s="232" t="s">
        <v>84</v>
      </c>
      <c r="B103" s="233">
        <v>41787.17</v>
      </c>
      <c r="C103" s="187">
        <v>6420.91</v>
      </c>
      <c r="D103" s="157">
        <v>0</v>
      </c>
      <c r="E103" s="234">
        <v>48208.08</v>
      </c>
    </row>
    <row r="104" spans="1:5" ht="19.5" customHeight="1">
      <c r="A104" s="232" t="s">
        <v>85</v>
      </c>
      <c r="B104" s="233">
        <v>12457.78</v>
      </c>
      <c r="C104" s="187">
        <v>1414.61</v>
      </c>
      <c r="D104" s="157">
        <v>0</v>
      </c>
      <c r="E104" s="234">
        <v>13872.39</v>
      </c>
    </row>
    <row r="105" spans="1:5" ht="19.5" customHeight="1">
      <c r="A105" s="232" t="s">
        <v>86</v>
      </c>
      <c r="B105" s="233">
        <v>11835.13</v>
      </c>
      <c r="C105" s="187">
        <v>1343.93</v>
      </c>
      <c r="D105" s="157">
        <v>0</v>
      </c>
      <c r="E105" s="234">
        <v>13179.06</v>
      </c>
    </row>
    <row r="106" spans="1:5" ht="19.5" customHeight="1">
      <c r="A106" s="232" t="s">
        <v>87</v>
      </c>
      <c r="B106" s="233">
        <v>230489.60000000001</v>
      </c>
      <c r="C106" s="187">
        <v>26199.06</v>
      </c>
      <c r="D106" s="157">
        <v>0</v>
      </c>
      <c r="E106" s="234">
        <v>256688.66</v>
      </c>
    </row>
    <row r="107" spans="1:5" ht="19.5" customHeight="1">
      <c r="A107" s="232" t="s">
        <v>88</v>
      </c>
      <c r="B107" s="233">
        <v>10099.76</v>
      </c>
      <c r="C107" s="187">
        <v>1146.8499999999999</v>
      </c>
      <c r="D107" s="157">
        <v>0</v>
      </c>
      <c r="E107" s="234">
        <v>11246.61</v>
      </c>
    </row>
    <row r="108" spans="1:5" ht="19.5" customHeight="1">
      <c r="A108" s="232" t="s">
        <v>89</v>
      </c>
      <c r="B108" s="233">
        <v>2268.08</v>
      </c>
      <c r="C108" s="187">
        <v>289.45</v>
      </c>
      <c r="D108" s="157">
        <v>0</v>
      </c>
      <c r="E108" s="234">
        <v>2557.5300000000002</v>
      </c>
    </row>
    <row r="109" spans="1:5" ht="19.5" customHeight="1">
      <c r="A109" s="232" t="s">
        <v>90</v>
      </c>
      <c r="B109" s="233">
        <v>41221.5</v>
      </c>
      <c r="C109" s="187">
        <v>5102.8900000000003</v>
      </c>
      <c r="D109" s="157">
        <v>0</v>
      </c>
      <c r="E109" s="234">
        <v>46324.39</v>
      </c>
    </row>
    <row r="110" spans="1:5" ht="19.5" customHeight="1">
      <c r="A110" s="232" t="s">
        <v>105</v>
      </c>
      <c r="B110" s="233">
        <v>101864.08</v>
      </c>
      <c r="C110" s="187">
        <v>3600</v>
      </c>
      <c r="D110" s="157">
        <v>0</v>
      </c>
      <c r="E110" s="234">
        <v>105464.08</v>
      </c>
    </row>
    <row r="111" spans="1:5" ht="19.5" customHeight="1">
      <c r="A111" s="232" t="s">
        <v>91</v>
      </c>
      <c r="B111" s="233">
        <v>5495488.8099999996</v>
      </c>
      <c r="C111" s="187">
        <v>800501.45</v>
      </c>
      <c r="D111" s="157">
        <v>-31600.07</v>
      </c>
      <c r="E111" s="234">
        <v>6264390.1900000004</v>
      </c>
    </row>
    <row r="112" spans="1:5" ht="19.5" customHeight="1">
      <c r="A112" s="232" t="s">
        <v>92</v>
      </c>
      <c r="B112" s="233">
        <v>105107.49</v>
      </c>
      <c r="C112" s="187">
        <v>471.14</v>
      </c>
      <c r="D112" s="157">
        <v>0</v>
      </c>
      <c r="E112" s="234">
        <v>105578.63</v>
      </c>
    </row>
    <row r="113" spans="1:5" ht="19.5" customHeight="1">
      <c r="A113" s="232" t="s">
        <v>93</v>
      </c>
      <c r="B113" s="233">
        <v>4424820</v>
      </c>
      <c r="C113" s="187">
        <v>17950</v>
      </c>
      <c r="D113" s="157">
        <v>0</v>
      </c>
      <c r="E113" s="234">
        <v>4442770</v>
      </c>
    </row>
    <row r="114" spans="1:5">
      <c r="A114" s="232" t="s">
        <v>106</v>
      </c>
      <c r="B114" s="233">
        <v>0</v>
      </c>
      <c r="C114" s="187">
        <v>0</v>
      </c>
      <c r="D114" s="157">
        <v>0</v>
      </c>
      <c r="E114" s="234">
        <v>0</v>
      </c>
    </row>
    <row r="115" spans="1:5">
      <c r="A115" s="235" t="s">
        <v>94</v>
      </c>
      <c r="B115" s="236">
        <v>0</v>
      </c>
      <c r="C115" s="188">
        <v>0</v>
      </c>
      <c r="D115" s="237">
        <v>0</v>
      </c>
      <c r="E115" s="238">
        <v>0</v>
      </c>
    </row>
    <row r="116" spans="1:5">
      <c r="A116" s="239" t="s">
        <v>266</v>
      </c>
      <c r="B116" s="240">
        <v>0</v>
      </c>
      <c r="C116" s="241">
        <v>11336650.550000001</v>
      </c>
      <c r="D116" s="242">
        <v>-11336650.550000001</v>
      </c>
      <c r="E116" s="243">
        <v>0</v>
      </c>
    </row>
    <row r="118" spans="1:5">
      <c r="D118" s="4" t="s">
        <v>95</v>
      </c>
    </row>
    <row r="119" spans="1:5">
      <c r="D119" s="3"/>
    </row>
    <row r="120" spans="1:5">
      <c r="D120" s="3"/>
    </row>
    <row r="121" spans="1:5">
      <c r="C121" s="5"/>
      <c r="D121" s="4" t="s">
        <v>267</v>
      </c>
      <c r="E121" s="5"/>
    </row>
    <row r="122" spans="1:5">
      <c r="C122" s="5"/>
      <c r="D122" s="4" t="s">
        <v>96</v>
      </c>
      <c r="E122" s="5"/>
    </row>
  </sheetData>
  <mergeCells count="4">
    <mergeCell ref="A1:E1"/>
    <mergeCell ref="A2:E2"/>
    <mergeCell ref="A3:E3"/>
    <mergeCell ref="A4:E4"/>
  </mergeCells>
  <pageMargins left="0.31496062992125984" right="0.11811023622047245" top="0.35433070866141736" bottom="0.35433070866141736" header="0.31496062992125984" footer="0.31496062992125984"/>
  <pageSetup paperSize="9" scale="90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D35"/>
  <sheetViews>
    <sheetView workbookViewId="0">
      <selection activeCell="G22" sqref="G22"/>
    </sheetView>
  </sheetViews>
  <sheetFormatPr defaultRowHeight="14.25"/>
  <cols>
    <col min="1" max="1" width="13" customWidth="1"/>
    <col min="2" max="2" width="12.375" customWidth="1"/>
    <col min="3" max="3" width="42.875" customWidth="1"/>
    <col min="4" max="4" width="13.875" customWidth="1"/>
  </cols>
  <sheetData>
    <row r="1" spans="1:4" ht="19.5">
      <c r="A1" s="278" t="s">
        <v>173</v>
      </c>
      <c r="B1" s="278"/>
      <c r="C1" s="278"/>
      <c r="D1" s="278"/>
    </row>
    <row r="2" spans="1:4" ht="19.5">
      <c r="A2" s="278" t="s">
        <v>132</v>
      </c>
      <c r="B2" s="278"/>
      <c r="C2" s="278"/>
      <c r="D2" s="278"/>
    </row>
    <row r="3" spans="1:4" ht="19.5">
      <c r="A3" s="278" t="s">
        <v>281</v>
      </c>
      <c r="B3" s="278"/>
      <c r="C3" s="278"/>
      <c r="D3" s="278"/>
    </row>
    <row r="4" spans="1:4" ht="19.5">
      <c r="A4" s="197"/>
      <c r="B4" s="197"/>
      <c r="C4" s="197"/>
      <c r="D4" s="197"/>
    </row>
    <row r="5" spans="1:4" ht="14.25" customHeight="1">
      <c r="A5" s="279" t="s">
        <v>169</v>
      </c>
      <c r="B5" s="281" t="s">
        <v>170</v>
      </c>
      <c r="C5" s="281" t="s">
        <v>171</v>
      </c>
      <c r="D5" s="283" t="s">
        <v>164</v>
      </c>
    </row>
    <row r="6" spans="1:4" ht="14.25" customHeight="1">
      <c r="A6" s="280"/>
      <c r="B6" s="282"/>
      <c r="C6" s="282"/>
      <c r="D6" s="284"/>
    </row>
    <row r="7" spans="1:4" ht="21">
      <c r="A7" s="60"/>
      <c r="B7" s="75"/>
      <c r="C7" s="76"/>
      <c r="D7" s="77"/>
    </row>
    <row r="8" spans="1:4" ht="21">
      <c r="A8" s="60"/>
      <c r="B8" s="75"/>
      <c r="C8" s="76"/>
      <c r="D8" s="77"/>
    </row>
    <row r="9" spans="1:4" ht="21">
      <c r="A9" s="60"/>
      <c r="B9" s="75"/>
      <c r="C9" s="76"/>
      <c r="D9" s="77"/>
    </row>
    <row r="10" spans="1:4" ht="19.5">
      <c r="A10" s="75"/>
      <c r="B10" s="75"/>
      <c r="C10" s="76"/>
      <c r="D10" s="77"/>
    </row>
    <row r="11" spans="1:4" ht="19.5">
      <c r="A11" s="75"/>
      <c r="B11" s="75"/>
      <c r="C11" s="76"/>
      <c r="D11" s="77"/>
    </row>
    <row r="12" spans="1:4" ht="19.5">
      <c r="A12" s="75"/>
      <c r="B12" s="75"/>
      <c r="C12" s="76"/>
      <c r="D12" s="77"/>
    </row>
    <row r="13" spans="1:4" ht="19.5">
      <c r="A13" s="75"/>
      <c r="B13" s="75"/>
      <c r="C13" s="76"/>
      <c r="D13" s="77"/>
    </row>
    <row r="14" spans="1:4" ht="19.5">
      <c r="A14" s="75"/>
      <c r="B14" s="75"/>
      <c r="C14" s="76"/>
      <c r="D14" s="77"/>
    </row>
    <row r="15" spans="1:4" ht="19.5">
      <c r="A15" s="75"/>
      <c r="B15" s="75"/>
      <c r="C15" s="76"/>
      <c r="D15" s="77"/>
    </row>
    <row r="16" spans="1:4" ht="19.5">
      <c r="A16" s="75"/>
      <c r="B16" s="75"/>
      <c r="C16" s="76"/>
      <c r="D16" s="77"/>
    </row>
    <row r="17" spans="1:4" ht="19.5">
      <c r="A17" s="75"/>
      <c r="B17" s="75"/>
      <c r="C17" s="76"/>
      <c r="D17" s="77"/>
    </row>
    <row r="18" spans="1:4" ht="19.5">
      <c r="A18" s="75"/>
      <c r="B18" s="75"/>
      <c r="C18" s="76"/>
      <c r="D18" s="77"/>
    </row>
    <row r="19" spans="1:4" ht="19.5">
      <c r="A19" s="75"/>
      <c r="B19" s="75"/>
      <c r="C19" s="76"/>
      <c r="D19" s="77"/>
    </row>
    <row r="20" spans="1:4" ht="19.5">
      <c r="A20" s="78"/>
      <c r="B20" s="78"/>
      <c r="C20" s="79" t="s">
        <v>172</v>
      </c>
      <c r="D20" s="80">
        <f>SUM(D7:D19)</f>
        <v>0</v>
      </c>
    </row>
    <row r="21" spans="1:4" ht="19.5">
      <c r="A21" s="81"/>
      <c r="B21" s="81"/>
      <c r="C21" s="82"/>
      <c r="D21" s="52"/>
    </row>
    <row r="22" spans="1:4" ht="19.5">
      <c r="A22" s="83"/>
      <c r="B22" s="44"/>
      <c r="C22" s="34" t="s">
        <v>95</v>
      </c>
      <c r="D22" s="45"/>
    </row>
    <row r="23" spans="1:4" ht="19.5">
      <c r="A23" s="83"/>
      <c r="B23" s="44"/>
      <c r="C23" s="34"/>
      <c r="D23" s="45"/>
    </row>
    <row r="24" spans="1:4" ht="19.5">
      <c r="A24" s="83"/>
      <c r="B24" s="44"/>
      <c r="C24" s="34" t="s">
        <v>259</v>
      </c>
      <c r="D24" s="45"/>
    </row>
    <row r="25" spans="1:4" ht="19.5">
      <c r="A25" s="83"/>
      <c r="B25" s="44"/>
      <c r="C25" s="34" t="s">
        <v>268</v>
      </c>
      <c r="D25" s="45"/>
    </row>
    <row r="26" spans="1:4" ht="19.5">
      <c r="A26" s="83"/>
      <c r="B26" s="44"/>
      <c r="C26" s="34" t="s">
        <v>96</v>
      </c>
      <c r="D26" s="45"/>
    </row>
    <row r="27" spans="1:4">
      <c r="A27" s="84"/>
      <c r="B27" s="84"/>
      <c r="C27" s="84"/>
      <c r="D27" s="84"/>
    </row>
    <row r="28" spans="1:4">
      <c r="A28" s="84"/>
      <c r="B28" s="84"/>
      <c r="C28" s="84"/>
      <c r="D28" s="84"/>
    </row>
    <row r="29" spans="1:4">
      <c r="A29" s="84"/>
      <c r="B29" s="84"/>
      <c r="C29" s="84"/>
      <c r="D29" s="84"/>
    </row>
    <row r="30" spans="1:4">
      <c r="A30" s="84"/>
      <c r="B30" s="84"/>
      <c r="C30" s="84"/>
      <c r="D30" s="84"/>
    </row>
    <row r="31" spans="1:4">
      <c r="A31" s="84"/>
      <c r="B31" s="84"/>
      <c r="C31" s="84"/>
      <c r="D31" s="84"/>
    </row>
    <row r="32" spans="1:4">
      <c r="A32" s="84"/>
      <c r="B32" s="84"/>
      <c r="C32" s="84"/>
      <c r="D32" s="84"/>
    </row>
    <row r="33" spans="1:4">
      <c r="A33" s="84"/>
      <c r="B33" s="84"/>
      <c r="C33" s="84"/>
      <c r="D33" s="84"/>
    </row>
    <row r="34" spans="1:4">
      <c r="A34" s="84"/>
      <c r="B34" s="84"/>
      <c r="C34" s="84"/>
      <c r="D34" s="84"/>
    </row>
    <row r="35" spans="1:4">
      <c r="A35" s="84"/>
      <c r="B35" s="84"/>
      <c r="C35" s="84"/>
      <c r="D35" s="8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7030A0"/>
  </sheetPr>
  <dimension ref="A1:M19"/>
  <sheetViews>
    <sheetView zoomScale="90" zoomScaleNormal="90" workbookViewId="0">
      <selection activeCell="E18" sqref="E18"/>
    </sheetView>
  </sheetViews>
  <sheetFormatPr defaultRowHeight="21"/>
  <cols>
    <col min="1" max="1" width="6" style="114" bestFit="1" customWidth="1"/>
    <col min="2" max="2" width="25.375" style="85" customWidth="1"/>
    <col min="3" max="3" width="29.25" style="85" customWidth="1"/>
    <col min="4" max="4" width="10.375" style="115" customWidth="1"/>
    <col min="5" max="5" width="14.625" style="114" customWidth="1"/>
    <col min="6" max="6" width="11.25" style="23" customWidth="1"/>
    <col min="7" max="7" width="10.375" style="115" customWidth="1"/>
    <col min="8" max="8" width="17.25" style="114" customWidth="1"/>
    <col min="9" max="9" width="11.125" style="23" customWidth="1"/>
    <col min="10" max="10" width="10.75" style="118" customWidth="1"/>
    <col min="11" max="11" width="13.875" style="85" customWidth="1"/>
    <col min="12" max="12" width="9.875" style="85" customWidth="1"/>
    <col min="13" max="16384" width="9" style="85"/>
  </cols>
  <sheetData>
    <row r="1" spans="1:13">
      <c r="A1" s="290" t="s">
        <v>174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</row>
    <row r="2" spans="1:13">
      <c r="A2" s="291" t="s">
        <v>175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</row>
    <row r="3" spans="1:13">
      <c r="A3" s="291" t="s">
        <v>132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</row>
    <row r="4" spans="1:13">
      <c r="A4" s="291" t="s">
        <v>281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</row>
    <row r="5" spans="1:13" s="86" customFormat="1" ht="21" customHeight="1">
      <c r="A5" s="288" t="s">
        <v>176</v>
      </c>
      <c r="B5" s="288" t="s">
        <v>177</v>
      </c>
      <c r="C5" s="288" t="s">
        <v>178</v>
      </c>
      <c r="D5" s="292" t="s">
        <v>179</v>
      </c>
      <c r="E5" s="293"/>
      <c r="F5" s="294"/>
      <c r="G5" s="292" t="s">
        <v>180</v>
      </c>
      <c r="H5" s="293"/>
      <c r="I5" s="294"/>
      <c r="J5" s="288" t="s">
        <v>181</v>
      </c>
      <c r="K5" s="288" t="s">
        <v>182</v>
      </c>
      <c r="L5" s="288" t="s">
        <v>166</v>
      </c>
    </row>
    <row r="6" spans="1:13" s="86" customFormat="1">
      <c r="A6" s="289"/>
      <c r="B6" s="289"/>
      <c r="C6" s="289"/>
      <c r="D6" s="87" t="s">
        <v>183</v>
      </c>
      <c r="E6" s="88" t="s">
        <v>184</v>
      </c>
      <c r="F6" s="89" t="s">
        <v>164</v>
      </c>
      <c r="G6" s="87" t="s">
        <v>183</v>
      </c>
      <c r="H6" s="88" t="s">
        <v>184</v>
      </c>
      <c r="I6" s="89" t="s">
        <v>164</v>
      </c>
      <c r="J6" s="289"/>
      <c r="K6" s="289"/>
      <c r="L6" s="289"/>
    </row>
    <row r="7" spans="1:13" s="98" customFormat="1" ht="67.5" customHeight="1">
      <c r="A7" s="90">
        <v>1</v>
      </c>
      <c r="B7" s="91" t="s">
        <v>185</v>
      </c>
      <c r="C7" s="92" t="s">
        <v>261</v>
      </c>
      <c r="D7" s="93">
        <v>42695</v>
      </c>
      <c r="E7" s="94" t="s">
        <v>186</v>
      </c>
      <c r="F7" s="95">
        <v>7080</v>
      </c>
      <c r="G7" s="93">
        <v>42695</v>
      </c>
      <c r="H7" s="94" t="s">
        <v>187</v>
      </c>
      <c r="I7" s="95">
        <v>7080</v>
      </c>
      <c r="J7" s="96">
        <v>43008</v>
      </c>
      <c r="K7" s="90"/>
      <c r="L7" s="97"/>
    </row>
    <row r="8" spans="1:13" s="98" customFormat="1" ht="64.5" customHeight="1">
      <c r="A8" s="99">
        <v>2</v>
      </c>
      <c r="B8" s="91" t="s">
        <v>188</v>
      </c>
      <c r="C8" s="92" t="s">
        <v>262</v>
      </c>
      <c r="D8" s="93">
        <v>42321</v>
      </c>
      <c r="E8" s="94" t="s">
        <v>189</v>
      </c>
      <c r="F8" s="95">
        <v>38350</v>
      </c>
      <c r="G8" s="93">
        <v>42321</v>
      </c>
      <c r="H8" s="94" t="s">
        <v>190</v>
      </c>
      <c r="I8" s="95">
        <v>38350</v>
      </c>
      <c r="J8" s="96">
        <v>43444</v>
      </c>
      <c r="K8" s="99"/>
      <c r="L8" s="91" t="s">
        <v>191</v>
      </c>
    </row>
    <row r="9" spans="1:13" s="98" customFormat="1" ht="49.5" customHeight="1">
      <c r="A9" s="102">
        <v>3</v>
      </c>
      <c r="B9" s="91" t="s">
        <v>192</v>
      </c>
      <c r="C9" s="92" t="s">
        <v>193</v>
      </c>
      <c r="D9" s="93">
        <v>42675</v>
      </c>
      <c r="E9" s="94" t="s">
        <v>194</v>
      </c>
      <c r="F9" s="95">
        <v>13952.47</v>
      </c>
      <c r="G9" s="93">
        <v>42675</v>
      </c>
      <c r="H9" s="94" t="s">
        <v>195</v>
      </c>
      <c r="I9" s="95">
        <v>13952.47</v>
      </c>
      <c r="J9" s="96">
        <v>43053</v>
      </c>
      <c r="K9" s="102"/>
      <c r="L9" s="101"/>
    </row>
    <row r="10" spans="1:13" s="98" customFormat="1" ht="48.75" customHeight="1">
      <c r="A10" s="100">
        <v>4</v>
      </c>
      <c r="B10" s="91" t="s">
        <v>196</v>
      </c>
      <c r="C10" s="92" t="s">
        <v>263</v>
      </c>
      <c r="D10" s="93">
        <v>42678</v>
      </c>
      <c r="E10" s="94" t="s">
        <v>197</v>
      </c>
      <c r="F10" s="95">
        <v>38750</v>
      </c>
      <c r="G10" s="93">
        <v>42678</v>
      </c>
      <c r="H10" s="94" t="s">
        <v>198</v>
      </c>
      <c r="I10" s="95">
        <v>38750</v>
      </c>
      <c r="J10" s="96">
        <v>43799</v>
      </c>
      <c r="K10" s="103"/>
      <c r="L10" s="104"/>
    </row>
    <row r="11" spans="1:13" s="98" customFormat="1" ht="53.25" customHeight="1">
      <c r="A11" s="100">
        <v>5</v>
      </c>
      <c r="B11" s="158" t="s">
        <v>199</v>
      </c>
      <c r="C11" s="159" t="s">
        <v>200</v>
      </c>
      <c r="D11" s="160">
        <v>42678</v>
      </c>
      <c r="E11" s="161" t="s">
        <v>201</v>
      </c>
      <c r="F11" s="162">
        <v>57250</v>
      </c>
      <c r="G11" s="160">
        <v>42678</v>
      </c>
      <c r="H11" s="161" t="s">
        <v>202</v>
      </c>
      <c r="I11" s="162">
        <v>57250</v>
      </c>
      <c r="J11" s="163">
        <v>43133</v>
      </c>
      <c r="K11" s="100"/>
      <c r="L11" s="101"/>
      <c r="M11" s="164"/>
    </row>
    <row r="12" spans="1:13" s="98" customFormat="1" ht="55.5" customHeight="1" thickBot="1">
      <c r="A12" s="165">
        <v>6</v>
      </c>
      <c r="B12" s="166" t="s">
        <v>203</v>
      </c>
      <c r="C12" s="167" t="s">
        <v>264</v>
      </c>
      <c r="D12" s="168">
        <v>42726</v>
      </c>
      <c r="E12" s="169" t="s">
        <v>204</v>
      </c>
      <c r="F12" s="170">
        <v>308945</v>
      </c>
      <c r="G12" s="168">
        <v>42726</v>
      </c>
      <c r="H12" s="169" t="s">
        <v>205</v>
      </c>
      <c r="I12" s="170">
        <v>308945</v>
      </c>
      <c r="J12" s="171">
        <v>43696</v>
      </c>
      <c r="K12" s="165"/>
      <c r="L12" s="166"/>
    </row>
    <row r="13" spans="1:13" s="109" customFormat="1" ht="21.75" thickBot="1">
      <c r="A13" s="105"/>
      <c r="B13" s="285" t="s">
        <v>206</v>
      </c>
      <c r="C13" s="286"/>
      <c r="D13" s="286"/>
      <c r="E13" s="286"/>
      <c r="F13" s="286"/>
      <c r="G13" s="286"/>
      <c r="H13" s="287"/>
      <c r="I13" s="106">
        <f>SUM(I7:I12)</f>
        <v>464327.47</v>
      </c>
      <c r="J13" s="107"/>
      <c r="K13" s="189"/>
      <c r="L13" s="108"/>
      <c r="M13" s="190"/>
    </row>
    <row r="14" spans="1:13" s="109" customFormat="1">
      <c r="A14" s="110"/>
      <c r="B14" s="111"/>
      <c r="C14" s="111"/>
      <c r="D14" s="111"/>
      <c r="E14" s="111"/>
      <c r="F14" s="111"/>
      <c r="G14" s="111"/>
      <c r="H14" s="111"/>
      <c r="I14" s="112"/>
      <c r="J14" s="111"/>
      <c r="K14" s="113"/>
      <c r="L14" s="113"/>
    </row>
    <row r="15" spans="1:13">
      <c r="H15" s="1"/>
      <c r="I15" s="34" t="s">
        <v>95</v>
      </c>
      <c r="J15" s="23"/>
    </row>
    <row r="16" spans="1:13">
      <c r="H16" s="1"/>
      <c r="I16" s="34"/>
      <c r="J16" s="23"/>
    </row>
    <row r="17" spans="8:10">
      <c r="H17" s="116"/>
      <c r="I17" s="44"/>
      <c r="J17" s="116"/>
    </row>
    <row r="18" spans="8:10">
      <c r="H18" s="1"/>
      <c r="I18" s="34" t="s">
        <v>267</v>
      </c>
      <c r="J18" s="23"/>
    </row>
    <row r="19" spans="8:10">
      <c r="H19" s="117"/>
      <c r="I19" s="34" t="s">
        <v>96</v>
      </c>
    </row>
  </sheetData>
  <mergeCells count="13">
    <mergeCell ref="B13:H13"/>
    <mergeCell ref="K5:K6"/>
    <mergeCell ref="L5:L6"/>
    <mergeCell ref="A1:L1"/>
    <mergeCell ref="A2:L2"/>
    <mergeCell ref="A3:L3"/>
    <mergeCell ref="A4:L4"/>
    <mergeCell ref="A5:A6"/>
    <mergeCell ref="B5:B6"/>
    <mergeCell ref="C5:C6"/>
    <mergeCell ref="D5:F5"/>
    <mergeCell ref="G5:I5"/>
    <mergeCell ref="J5:J6"/>
  </mergeCells>
  <pageMargins left="0.11811023622047245" right="0.11811023622047245" top="0" bottom="0" header="0.31496062992125984" footer="0.31496062992125984"/>
  <pageSetup paperSize="9" scale="80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F24"/>
  <sheetViews>
    <sheetView workbookViewId="0">
      <selection activeCell="J12" sqref="J12"/>
    </sheetView>
  </sheetViews>
  <sheetFormatPr defaultRowHeight="21"/>
  <cols>
    <col min="1" max="1" width="5.875" style="119" customWidth="1"/>
    <col min="2" max="2" width="7" style="119" customWidth="1"/>
    <col min="3" max="3" width="40.125" style="119" customWidth="1"/>
    <col min="4" max="4" width="12.75" style="119" customWidth="1"/>
    <col min="5" max="5" width="7.75" style="119" customWidth="1"/>
    <col min="6" max="6" width="14.125" style="119" customWidth="1"/>
    <col min="7" max="16384" width="9" style="119"/>
  </cols>
  <sheetData>
    <row r="1" spans="1:6">
      <c r="A1" s="295" t="s">
        <v>207</v>
      </c>
      <c r="B1" s="295"/>
      <c r="C1" s="295"/>
      <c r="D1" s="295"/>
      <c r="E1" s="295"/>
      <c r="F1" s="295"/>
    </row>
    <row r="2" spans="1:6">
      <c r="A2" s="295" t="s">
        <v>132</v>
      </c>
      <c r="B2" s="295"/>
      <c r="C2" s="295"/>
      <c r="D2" s="295"/>
      <c r="E2" s="295"/>
      <c r="F2" s="295"/>
    </row>
    <row r="3" spans="1:6">
      <c r="A3" s="295" t="s">
        <v>282</v>
      </c>
      <c r="B3" s="295"/>
      <c r="C3" s="295"/>
      <c r="D3" s="295"/>
      <c r="E3" s="295"/>
      <c r="F3" s="295"/>
    </row>
    <row r="5" spans="1:6">
      <c r="A5" s="119" t="s">
        <v>289</v>
      </c>
      <c r="E5" s="120"/>
      <c r="F5" s="119">
        <v>1063010</v>
      </c>
    </row>
    <row r="6" spans="1:6">
      <c r="A6" s="121" t="s">
        <v>135</v>
      </c>
      <c r="B6" s="122" t="s">
        <v>208</v>
      </c>
      <c r="E6" s="120"/>
    </row>
    <row r="7" spans="1:6">
      <c r="B7" s="123" t="s">
        <v>144</v>
      </c>
      <c r="E7" s="120"/>
    </row>
    <row r="8" spans="1:6">
      <c r="C8" s="119" t="s">
        <v>209</v>
      </c>
      <c r="D8" s="119">
        <f>800501.45-31600.07</f>
        <v>768901.38</v>
      </c>
      <c r="E8" s="120"/>
    </row>
    <row r="9" spans="1:6">
      <c r="C9" s="119" t="s">
        <v>210</v>
      </c>
      <c r="D9" s="119">
        <v>0</v>
      </c>
      <c r="E9" s="120"/>
    </row>
    <row r="10" spans="1:6">
      <c r="C10" s="119" t="s">
        <v>147</v>
      </c>
      <c r="D10" s="119">
        <v>0</v>
      </c>
      <c r="E10" s="120"/>
    </row>
    <row r="11" spans="1:6">
      <c r="C11" s="119" t="s">
        <v>211</v>
      </c>
      <c r="D11" s="124">
        <v>0</v>
      </c>
      <c r="E11" s="120"/>
      <c r="F11" s="124">
        <f>SUM(D8:D11)</f>
        <v>768901.38</v>
      </c>
    </row>
    <row r="12" spans="1:6">
      <c r="A12" s="121" t="s">
        <v>137</v>
      </c>
      <c r="B12" s="122" t="s">
        <v>212</v>
      </c>
      <c r="E12" s="120"/>
    </row>
    <row r="13" spans="1:6">
      <c r="B13" s="123" t="s">
        <v>144</v>
      </c>
      <c r="E13" s="120"/>
    </row>
    <row r="14" spans="1:6">
      <c r="C14" s="119" t="s">
        <v>213</v>
      </c>
      <c r="D14" s="119">
        <v>17950</v>
      </c>
      <c r="E14" s="120"/>
    </row>
    <row r="15" spans="1:6">
      <c r="C15" s="119" t="s">
        <v>214</v>
      </c>
      <c r="D15" s="119">
        <v>757781.88</v>
      </c>
      <c r="E15" s="120"/>
    </row>
    <row r="16" spans="1:6">
      <c r="C16" s="119" t="s">
        <v>147</v>
      </c>
      <c r="D16" s="119">
        <v>0</v>
      </c>
      <c r="E16" s="120"/>
    </row>
    <row r="17" spans="1:6">
      <c r="C17" s="119" t="s">
        <v>215</v>
      </c>
      <c r="D17" s="124">
        <v>0</v>
      </c>
      <c r="E17" s="120"/>
      <c r="F17" s="124">
        <f>SUM(D14:D17)</f>
        <v>775731.88</v>
      </c>
    </row>
    <row r="18" spans="1:6" ht="21.75" thickBot="1">
      <c r="A18" s="122" t="s">
        <v>216</v>
      </c>
      <c r="E18" s="120"/>
      <c r="F18" s="125">
        <f>+F5+F11-F17</f>
        <v>1056179.5</v>
      </c>
    </row>
    <row r="19" spans="1:6" ht="21.75" thickTop="1">
      <c r="E19" s="120"/>
    </row>
    <row r="20" spans="1:6">
      <c r="B20" s="126"/>
      <c r="D20" s="32" t="s">
        <v>95</v>
      </c>
      <c r="E20" s="126"/>
      <c r="F20" s="126"/>
    </row>
    <row r="21" spans="1:6">
      <c r="B21" s="126"/>
      <c r="D21" s="32"/>
      <c r="E21" s="126"/>
      <c r="F21" s="126"/>
    </row>
    <row r="22" spans="1:6">
      <c r="B22" s="126"/>
      <c r="D22" s="32"/>
      <c r="E22" s="126"/>
      <c r="F22" s="126"/>
    </row>
    <row r="23" spans="1:6">
      <c r="B23" s="126"/>
      <c r="D23" s="127" t="s">
        <v>267</v>
      </c>
      <c r="E23" s="126"/>
      <c r="F23" s="126"/>
    </row>
    <row r="24" spans="1:6">
      <c r="D24" s="127" t="s">
        <v>96</v>
      </c>
      <c r="E24" s="126"/>
      <c r="F24" s="126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F58"/>
  <sheetViews>
    <sheetView workbookViewId="0">
      <selection activeCell="I15" sqref="I15"/>
    </sheetView>
  </sheetViews>
  <sheetFormatPr defaultRowHeight="19.5"/>
  <cols>
    <col min="1" max="1" width="6.25" style="35" customWidth="1"/>
    <col min="2" max="2" width="7.5" style="35" customWidth="1"/>
    <col min="3" max="3" width="33.25" style="35" customWidth="1"/>
    <col min="4" max="4" width="12.25" style="35" customWidth="1"/>
    <col min="5" max="5" width="9" style="35"/>
    <col min="6" max="6" width="13.25" style="35" customWidth="1"/>
    <col min="7" max="16384" width="9" style="35"/>
  </cols>
  <sheetData>
    <row r="1" spans="1:6">
      <c r="A1" s="264" t="s">
        <v>217</v>
      </c>
      <c r="B1" s="264"/>
      <c r="C1" s="264"/>
      <c r="D1" s="264"/>
      <c r="E1" s="264"/>
      <c r="F1" s="264"/>
    </row>
    <row r="2" spans="1:6">
      <c r="A2" s="264" t="s">
        <v>132</v>
      </c>
      <c r="B2" s="264"/>
      <c r="C2" s="264"/>
      <c r="D2" s="264"/>
      <c r="E2" s="264"/>
      <c r="F2" s="264"/>
    </row>
    <row r="3" spans="1:6">
      <c r="A3" s="264" t="s">
        <v>282</v>
      </c>
      <c r="B3" s="264"/>
      <c r="C3" s="264"/>
      <c r="D3" s="264"/>
      <c r="E3" s="264"/>
      <c r="F3" s="264"/>
    </row>
    <row r="5" spans="1:6">
      <c r="A5" s="35" t="s">
        <v>290</v>
      </c>
      <c r="E5" s="36"/>
      <c r="F5" s="35">
        <v>464327.47</v>
      </c>
    </row>
    <row r="6" spans="1:6">
      <c r="A6" s="40" t="s">
        <v>135</v>
      </c>
      <c r="B6" s="41" t="s">
        <v>218</v>
      </c>
      <c r="E6" s="36"/>
    </row>
    <row r="7" spans="1:6">
      <c r="B7" s="38" t="s">
        <v>144</v>
      </c>
      <c r="E7" s="36"/>
    </row>
    <row r="8" spans="1:6">
      <c r="C8" s="35" t="s">
        <v>209</v>
      </c>
      <c r="D8" s="35">
        <v>0</v>
      </c>
      <c r="E8" s="36"/>
    </row>
    <row r="9" spans="1:6">
      <c r="C9" s="35" t="s">
        <v>219</v>
      </c>
      <c r="E9" s="36"/>
      <c r="F9" s="42">
        <f>SUM(D8:D9)</f>
        <v>0</v>
      </c>
    </row>
    <row r="10" spans="1:6">
      <c r="A10" s="40" t="s">
        <v>137</v>
      </c>
      <c r="B10" s="41" t="s">
        <v>220</v>
      </c>
      <c r="E10" s="36"/>
    </row>
    <row r="11" spans="1:6">
      <c r="B11" s="38" t="s">
        <v>144</v>
      </c>
      <c r="E11" s="36"/>
    </row>
    <row r="12" spans="1:6">
      <c r="C12" s="35" t="s">
        <v>213</v>
      </c>
      <c r="D12" s="35">
        <v>0</v>
      </c>
      <c r="E12" s="36"/>
    </row>
    <row r="13" spans="1:6">
      <c r="C13" s="35" t="s">
        <v>219</v>
      </c>
      <c r="D13" s="35">
        <v>0</v>
      </c>
      <c r="E13" s="36"/>
      <c r="F13" s="35">
        <f>+D12+D13</f>
        <v>0</v>
      </c>
    </row>
    <row r="14" spans="1:6" ht="20.25" thickBot="1">
      <c r="A14" s="41" t="s">
        <v>221</v>
      </c>
      <c r="E14" s="36"/>
      <c r="F14" s="37">
        <f>+F5+F9-F13</f>
        <v>464327.47</v>
      </c>
    </row>
    <row r="15" spans="1:6" ht="20.25" thickTop="1">
      <c r="E15" s="36"/>
    </row>
    <row r="17" spans="1:6">
      <c r="B17" s="43"/>
      <c r="D17" s="33" t="s">
        <v>222</v>
      </c>
      <c r="E17" s="43"/>
      <c r="F17" s="43"/>
    </row>
    <row r="18" spans="1:6">
      <c r="A18" s="33"/>
      <c r="B18" s="33"/>
      <c r="D18" s="33"/>
      <c r="E18" s="33"/>
      <c r="F18" s="33"/>
    </row>
    <row r="19" spans="1:6">
      <c r="B19" s="43"/>
      <c r="D19" s="33"/>
      <c r="E19" s="43"/>
      <c r="F19" s="43"/>
    </row>
    <row r="20" spans="1:6">
      <c r="B20" s="43"/>
      <c r="D20" s="34" t="s">
        <v>267</v>
      </c>
      <c r="E20" s="43"/>
      <c r="F20" s="43"/>
    </row>
    <row r="21" spans="1:6">
      <c r="D21" s="34" t="s">
        <v>96</v>
      </c>
    </row>
    <row r="38" spans="1:6">
      <c r="A38" s="264" t="s">
        <v>558</v>
      </c>
      <c r="B38" s="264"/>
      <c r="C38" s="264"/>
      <c r="D38" s="264"/>
      <c r="E38" s="264"/>
      <c r="F38" s="264"/>
    </row>
    <row r="39" spans="1:6">
      <c r="A39" s="264" t="s">
        <v>132</v>
      </c>
      <c r="B39" s="264"/>
      <c r="C39" s="264"/>
      <c r="D39" s="264"/>
      <c r="E39" s="264"/>
      <c r="F39" s="264"/>
    </row>
    <row r="40" spans="1:6">
      <c r="A40" s="264" t="s">
        <v>282</v>
      </c>
      <c r="B40" s="264"/>
      <c r="C40" s="264"/>
      <c r="D40" s="264"/>
      <c r="E40" s="264"/>
      <c r="F40" s="264"/>
    </row>
    <row r="42" spans="1:6">
      <c r="A42" s="35" t="s">
        <v>290</v>
      </c>
      <c r="E42" s="36"/>
      <c r="F42" s="35">
        <v>0</v>
      </c>
    </row>
    <row r="43" spans="1:6">
      <c r="A43" s="40" t="s">
        <v>135</v>
      </c>
      <c r="B43" s="41" t="s">
        <v>218</v>
      </c>
      <c r="E43" s="36"/>
    </row>
    <row r="44" spans="1:6">
      <c r="B44" s="38" t="s">
        <v>144</v>
      </c>
      <c r="E44" s="36"/>
    </row>
    <row r="45" spans="1:6">
      <c r="C45" s="35" t="s">
        <v>209</v>
      </c>
      <c r="D45" s="35">
        <f>7272+3847.5</f>
        <v>11119.5</v>
      </c>
      <c r="E45" s="36"/>
    </row>
    <row r="46" spans="1:6">
      <c r="C46" s="35" t="s">
        <v>219</v>
      </c>
      <c r="E46" s="36"/>
      <c r="F46" s="42">
        <f>SUM(D45:D46)</f>
        <v>11119.5</v>
      </c>
    </row>
    <row r="47" spans="1:6">
      <c r="A47" s="40" t="s">
        <v>137</v>
      </c>
      <c r="B47" s="41" t="s">
        <v>220</v>
      </c>
      <c r="E47" s="36"/>
    </row>
    <row r="48" spans="1:6">
      <c r="B48" s="38" t="s">
        <v>144</v>
      </c>
      <c r="E48" s="36"/>
    </row>
    <row r="49" spans="1:6">
      <c r="C49" s="35" t="s">
        <v>213</v>
      </c>
      <c r="D49" s="35">
        <v>0</v>
      </c>
      <c r="E49" s="36"/>
    </row>
    <row r="50" spans="1:6">
      <c r="C50" s="35" t="s">
        <v>219</v>
      </c>
      <c r="D50" s="35">
        <v>0</v>
      </c>
      <c r="E50" s="36"/>
      <c r="F50" s="35">
        <f>+D49+D50</f>
        <v>0</v>
      </c>
    </row>
    <row r="51" spans="1:6" ht="20.25" thickBot="1">
      <c r="A51" s="41" t="s">
        <v>221</v>
      </c>
      <c r="E51" s="36"/>
      <c r="F51" s="37">
        <f>+F42+F46-F50</f>
        <v>11119.5</v>
      </c>
    </row>
    <row r="52" spans="1:6" ht="20.25" thickTop="1">
      <c r="E52" s="36"/>
    </row>
    <row r="54" spans="1:6">
      <c r="B54" s="43"/>
      <c r="D54" s="33" t="s">
        <v>222</v>
      </c>
      <c r="E54" s="43"/>
      <c r="F54" s="43"/>
    </row>
    <row r="55" spans="1:6">
      <c r="A55" s="33"/>
      <c r="B55" s="33"/>
      <c r="D55" s="33"/>
      <c r="E55" s="33"/>
      <c r="F55" s="33"/>
    </row>
    <row r="56" spans="1:6">
      <c r="B56" s="43"/>
      <c r="D56" s="33"/>
      <c r="E56" s="43"/>
      <c r="F56" s="43"/>
    </row>
    <row r="57" spans="1:6">
      <c r="B57" s="43"/>
      <c r="D57" s="34" t="s">
        <v>267</v>
      </c>
      <c r="E57" s="43"/>
      <c r="F57" s="43"/>
    </row>
    <row r="58" spans="1:6">
      <c r="D58" s="34" t="s">
        <v>96</v>
      </c>
    </row>
  </sheetData>
  <mergeCells count="6">
    <mergeCell ref="A40:F40"/>
    <mergeCell ref="A1:F1"/>
    <mergeCell ref="A2:F2"/>
    <mergeCell ref="A3:F3"/>
    <mergeCell ref="A38:F38"/>
    <mergeCell ref="A39:F39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F0"/>
  </sheetPr>
  <dimension ref="A1:O59"/>
  <sheetViews>
    <sheetView workbookViewId="0">
      <selection activeCell="K12" sqref="K12"/>
    </sheetView>
  </sheetViews>
  <sheetFormatPr defaultRowHeight="21"/>
  <cols>
    <col min="1" max="2" width="13.625" style="1" customWidth="1"/>
    <col min="3" max="3" width="12.125" style="1" customWidth="1"/>
    <col min="4" max="4" width="18.25" style="1" customWidth="1"/>
    <col min="5" max="5" width="9.875" style="1" customWidth="1"/>
    <col min="6" max="6" width="13.125" style="1" customWidth="1"/>
    <col min="7" max="7" width="12.75" style="1" customWidth="1"/>
    <col min="8" max="8" width="11.375" style="1" customWidth="1"/>
    <col min="9" max="9" width="11.25" style="1" customWidth="1"/>
    <col min="10" max="10" width="12.5" style="136" customWidth="1"/>
    <col min="11" max="16384" width="9" style="1"/>
  </cols>
  <sheetData>
    <row r="1" spans="1:15" s="128" customFormat="1">
      <c r="A1" s="257" t="s">
        <v>223</v>
      </c>
      <c r="B1" s="257"/>
      <c r="C1" s="257"/>
      <c r="D1" s="257"/>
      <c r="E1" s="257"/>
      <c r="F1" s="257"/>
      <c r="G1" s="257"/>
      <c r="H1" s="257"/>
      <c r="I1" s="257"/>
      <c r="J1" s="257"/>
    </row>
    <row r="2" spans="1:15" s="128" customFormat="1">
      <c r="A2" s="257" t="s">
        <v>224</v>
      </c>
      <c r="B2" s="257"/>
      <c r="C2" s="257"/>
      <c r="D2" s="257"/>
      <c r="E2" s="257"/>
      <c r="F2" s="257"/>
      <c r="G2" s="257"/>
      <c r="H2" s="257"/>
      <c r="I2" s="257"/>
      <c r="J2" s="257"/>
    </row>
    <row r="3" spans="1:15" s="128" customFormat="1">
      <c r="A3" s="257" t="s">
        <v>291</v>
      </c>
      <c r="B3" s="257"/>
      <c r="C3" s="257"/>
      <c r="D3" s="257"/>
      <c r="E3" s="257"/>
      <c r="F3" s="257"/>
      <c r="G3" s="257"/>
      <c r="H3" s="257"/>
      <c r="I3" s="257"/>
      <c r="J3" s="257"/>
      <c r="K3" s="129"/>
      <c r="L3" s="129"/>
      <c r="M3" s="130"/>
      <c r="N3" s="130"/>
      <c r="O3" s="130"/>
    </row>
    <row r="4" spans="1:15" ht="21" customHeight="1">
      <c r="A4" s="201" t="s">
        <v>225</v>
      </c>
      <c r="B4" s="201"/>
      <c r="C4" s="129"/>
      <c r="D4" s="129"/>
      <c r="E4" s="129"/>
    </row>
    <row r="5" spans="1:15" s="2" customFormat="1">
      <c r="A5" s="316" t="s">
        <v>226</v>
      </c>
      <c r="B5" s="316" t="s">
        <v>227</v>
      </c>
      <c r="C5" s="316" t="s">
        <v>228</v>
      </c>
      <c r="D5" s="316" t="s">
        <v>229</v>
      </c>
      <c r="E5" s="316" t="s">
        <v>230</v>
      </c>
      <c r="F5" s="316" t="s">
        <v>231</v>
      </c>
      <c r="G5" s="316" t="s">
        <v>232</v>
      </c>
      <c r="H5" s="317" t="s">
        <v>233</v>
      </c>
      <c r="I5" s="317"/>
      <c r="J5" s="317"/>
    </row>
    <row r="6" spans="1:15" s="2" customFormat="1">
      <c r="A6" s="316"/>
      <c r="B6" s="316"/>
      <c r="C6" s="316"/>
      <c r="D6" s="316"/>
      <c r="E6" s="316"/>
      <c r="F6" s="316"/>
      <c r="G6" s="316"/>
      <c r="H6" s="244" t="s">
        <v>5</v>
      </c>
      <c r="I6" s="244" t="s">
        <v>6</v>
      </c>
      <c r="J6" s="244" t="s">
        <v>7</v>
      </c>
      <c r="K6" s="202"/>
      <c r="L6" s="202"/>
      <c r="M6" s="202"/>
    </row>
    <row r="7" spans="1:15" ht="21" customHeight="1">
      <c r="A7" s="296" t="s">
        <v>292</v>
      </c>
      <c r="B7" s="297"/>
      <c r="C7" s="297"/>
      <c r="D7" s="297"/>
      <c r="E7" s="297"/>
      <c r="F7" s="297"/>
      <c r="G7" s="297"/>
      <c r="H7" s="297"/>
      <c r="I7" s="298"/>
      <c r="J7" s="203" t="s">
        <v>293</v>
      </c>
      <c r="K7" s="204"/>
      <c r="L7" s="7"/>
      <c r="M7" s="7"/>
    </row>
    <row r="8" spans="1:15" s="207" customFormat="1" ht="21" customHeight="1">
      <c r="A8" s="299" t="s">
        <v>277</v>
      </c>
      <c r="B8" s="300"/>
      <c r="C8" s="300"/>
      <c r="D8" s="300"/>
      <c r="E8" s="300"/>
      <c r="F8" s="300"/>
      <c r="G8" s="300"/>
      <c r="H8" s="300"/>
      <c r="I8" s="301"/>
      <c r="J8" s="205" t="s">
        <v>269</v>
      </c>
      <c r="K8" s="206"/>
      <c r="L8" s="206"/>
      <c r="M8" s="206"/>
    </row>
    <row r="9" spans="1:15" s="212" customFormat="1" ht="21" customHeight="1">
      <c r="A9" s="302" t="s">
        <v>278</v>
      </c>
      <c r="B9" s="303"/>
      <c r="C9" s="303"/>
      <c r="D9" s="303"/>
      <c r="E9" s="303"/>
      <c r="F9" s="303"/>
      <c r="G9" s="304"/>
      <c r="H9" s="208" t="s">
        <v>234</v>
      </c>
      <c r="I9" s="209" t="s">
        <v>234</v>
      </c>
      <c r="J9" s="210" t="s">
        <v>269</v>
      </c>
      <c r="K9" s="211"/>
      <c r="L9" s="211"/>
      <c r="M9" s="211"/>
    </row>
    <row r="10" spans="1:15" ht="21" customHeight="1">
      <c r="A10" s="305" t="s">
        <v>294</v>
      </c>
      <c r="B10" s="306"/>
      <c r="C10" s="306"/>
      <c r="D10" s="306"/>
      <c r="E10" s="306"/>
      <c r="F10" s="306"/>
      <c r="G10" s="306"/>
      <c r="H10" s="306"/>
      <c r="I10" s="306"/>
      <c r="J10" s="176" t="s">
        <v>295</v>
      </c>
      <c r="K10" s="7"/>
      <c r="L10" s="7"/>
      <c r="M10" s="7"/>
    </row>
    <row r="11" spans="1:15" ht="21" customHeight="1">
      <c r="A11" s="213" t="s">
        <v>296</v>
      </c>
      <c r="B11" s="131" t="s">
        <v>297</v>
      </c>
      <c r="C11" s="214" t="s">
        <v>235</v>
      </c>
      <c r="D11" s="131" t="s">
        <v>298</v>
      </c>
      <c r="E11" s="214"/>
      <c r="F11" s="131" t="s">
        <v>236</v>
      </c>
      <c r="G11" s="214" t="s">
        <v>236</v>
      </c>
      <c r="H11" s="132" t="s">
        <v>299</v>
      </c>
      <c r="I11" s="215" t="s">
        <v>234</v>
      </c>
      <c r="J11" s="216"/>
    </row>
    <row r="12" spans="1:15" ht="21" customHeight="1">
      <c r="A12" s="173"/>
      <c r="B12" s="133" t="s">
        <v>300</v>
      </c>
      <c r="C12" s="152" t="s">
        <v>235</v>
      </c>
      <c r="D12" s="133" t="s">
        <v>301</v>
      </c>
      <c r="E12" s="152"/>
      <c r="F12" s="133" t="s">
        <v>236</v>
      </c>
      <c r="G12" s="152" t="s">
        <v>236</v>
      </c>
      <c r="H12" s="135" t="s">
        <v>302</v>
      </c>
      <c r="I12" s="191" t="s">
        <v>234</v>
      </c>
      <c r="J12" s="135" t="s">
        <v>303</v>
      </c>
      <c r="K12" s="7"/>
      <c r="L12" s="7"/>
      <c r="M12" s="7"/>
    </row>
    <row r="13" spans="1:15" ht="21" customHeight="1">
      <c r="A13" s="217" t="s">
        <v>304</v>
      </c>
      <c r="B13" s="133" t="s">
        <v>305</v>
      </c>
      <c r="C13" s="152" t="s">
        <v>235</v>
      </c>
      <c r="D13" s="133" t="s">
        <v>306</v>
      </c>
      <c r="E13" s="152"/>
      <c r="F13" s="133" t="s">
        <v>236</v>
      </c>
      <c r="G13" s="152" t="s">
        <v>236</v>
      </c>
      <c r="H13" s="135" t="s">
        <v>307</v>
      </c>
      <c r="I13" s="191" t="s">
        <v>234</v>
      </c>
      <c r="J13" s="218"/>
    </row>
    <row r="14" spans="1:15" ht="21" customHeight="1">
      <c r="A14" s="173"/>
      <c r="B14" s="133" t="s">
        <v>308</v>
      </c>
      <c r="C14" s="152" t="s">
        <v>235</v>
      </c>
      <c r="D14" s="133" t="s">
        <v>309</v>
      </c>
      <c r="E14" s="152"/>
      <c r="F14" s="133" t="s">
        <v>236</v>
      </c>
      <c r="G14" s="152" t="s">
        <v>236</v>
      </c>
      <c r="H14" s="135" t="s">
        <v>310</v>
      </c>
      <c r="I14" s="191" t="s">
        <v>234</v>
      </c>
      <c r="J14" s="135" t="s">
        <v>311</v>
      </c>
      <c r="K14" s="7"/>
      <c r="L14" s="7"/>
      <c r="M14" s="7"/>
    </row>
    <row r="15" spans="1:15" ht="21" customHeight="1">
      <c r="A15" s="217" t="s">
        <v>312</v>
      </c>
      <c r="B15" s="133" t="s">
        <v>313</v>
      </c>
      <c r="C15" s="152" t="s">
        <v>235</v>
      </c>
      <c r="D15" s="133" t="s">
        <v>314</v>
      </c>
      <c r="E15" s="152"/>
      <c r="F15" s="133" t="s">
        <v>236</v>
      </c>
      <c r="G15" s="152" t="s">
        <v>236</v>
      </c>
      <c r="H15" s="135" t="s">
        <v>315</v>
      </c>
      <c r="I15" s="191" t="s">
        <v>234</v>
      </c>
      <c r="J15" s="135" t="s">
        <v>316</v>
      </c>
      <c r="K15" s="7"/>
      <c r="L15" s="7"/>
      <c r="M15" s="7"/>
    </row>
    <row r="16" spans="1:15" ht="21" customHeight="1">
      <c r="A16" s="217" t="s">
        <v>317</v>
      </c>
      <c r="B16" s="133" t="s">
        <v>318</v>
      </c>
      <c r="C16" s="152" t="s">
        <v>235</v>
      </c>
      <c r="D16" s="133" t="s">
        <v>319</v>
      </c>
      <c r="E16" s="152"/>
      <c r="F16" s="133" t="s">
        <v>236</v>
      </c>
      <c r="G16" s="152" t="s">
        <v>236</v>
      </c>
      <c r="H16" s="135" t="s">
        <v>320</v>
      </c>
      <c r="I16" s="191" t="s">
        <v>234</v>
      </c>
      <c r="J16" s="135" t="s">
        <v>321</v>
      </c>
      <c r="K16" s="7"/>
      <c r="L16" s="7"/>
      <c r="M16" s="7"/>
    </row>
    <row r="17" spans="1:13" ht="21" customHeight="1">
      <c r="A17" s="217" t="s">
        <v>322</v>
      </c>
      <c r="B17" s="133" t="s">
        <v>323</v>
      </c>
      <c r="C17" s="152" t="s">
        <v>235</v>
      </c>
      <c r="D17" s="133" t="s">
        <v>324</v>
      </c>
      <c r="E17" s="152"/>
      <c r="F17" s="133" t="s">
        <v>236</v>
      </c>
      <c r="G17" s="152" t="s">
        <v>236</v>
      </c>
      <c r="H17" s="135" t="s">
        <v>325</v>
      </c>
      <c r="I17" s="191" t="s">
        <v>234</v>
      </c>
      <c r="J17" s="135" t="s">
        <v>326</v>
      </c>
      <c r="K17" s="7"/>
      <c r="L17" s="7"/>
      <c r="M17" s="7"/>
    </row>
    <row r="18" spans="1:13" ht="21" customHeight="1">
      <c r="A18" s="217" t="s">
        <v>327</v>
      </c>
      <c r="B18" s="133" t="s">
        <v>328</v>
      </c>
      <c r="C18" s="152" t="s">
        <v>235</v>
      </c>
      <c r="D18" s="133" t="s">
        <v>329</v>
      </c>
      <c r="E18" s="152"/>
      <c r="F18" s="133" t="s">
        <v>236</v>
      </c>
      <c r="G18" s="152" t="s">
        <v>236</v>
      </c>
      <c r="H18" s="135" t="s">
        <v>330</v>
      </c>
      <c r="I18" s="191" t="s">
        <v>234</v>
      </c>
      <c r="J18" s="218"/>
    </row>
    <row r="19" spans="1:13" ht="21" customHeight="1">
      <c r="A19" s="173"/>
      <c r="B19" s="133" t="s">
        <v>331</v>
      </c>
      <c r="C19" s="152" t="s">
        <v>235</v>
      </c>
      <c r="D19" s="133" t="s">
        <v>332</v>
      </c>
      <c r="E19" s="152"/>
      <c r="F19" s="133" t="s">
        <v>236</v>
      </c>
      <c r="G19" s="152" t="s">
        <v>236</v>
      </c>
      <c r="H19" s="135" t="s">
        <v>333</v>
      </c>
      <c r="I19" s="191" t="s">
        <v>234</v>
      </c>
      <c r="J19" s="135" t="s">
        <v>334</v>
      </c>
      <c r="K19" s="7"/>
      <c r="L19" s="7"/>
      <c r="M19" s="7"/>
    </row>
    <row r="20" spans="1:13" ht="21" customHeight="1">
      <c r="A20" s="217" t="s">
        <v>335</v>
      </c>
      <c r="B20" s="133" t="s">
        <v>336</v>
      </c>
      <c r="C20" s="152" t="s">
        <v>235</v>
      </c>
      <c r="D20" s="133" t="s">
        <v>337</v>
      </c>
      <c r="E20" s="152"/>
      <c r="F20" s="133" t="s">
        <v>236</v>
      </c>
      <c r="G20" s="152" t="s">
        <v>236</v>
      </c>
      <c r="H20" s="135" t="s">
        <v>338</v>
      </c>
      <c r="I20" s="191" t="s">
        <v>234</v>
      </c>
      <c r="J20" s="135" t="s">
        <v>339</v>
      </c>
      <c r="K20" s="7"/>
      <c r="L20" s="7"/>
      <c r="M20" s="7"/>
    </row>
    <row r="21" spans="1:13" ht="21" customHeight="1">
      <c r="A21" s="217" t="s">
        <v>340</v>
      </c>
      <c r="B21" s="133" t="s">
        <v>341</v>
      </c>
      <c r="C21" s="152" t="s">
        <v>235</v>
      </c>
      <c r="D21" s="133" t="s">
        <v>342</v>
      </c>
      <c r="E21" s="152"/>
      <c r="F21" s="133" t="s">
        <v>236</v>
      </c>
      <c r="G21" s="152" t="s">
        <v>236</v>
      </c>
      <c r="H21" s="135" t="s">
        <v>343</v>
      </c>
      <c r="I21" s="191" t="s">
        <v>234</v>
      </c>
      <c r="J21" s="135" t="s">
        <v>344</v>
      </c>
      <c r="K21" s="7"/>
      <c r="L21" s="7"/>
      <c r="M21" s="7"/>
    </row>
    <row r="22" spans="1:13" ht="21" customHeight="1">
      <c r="A22" s="217" t="s">
        <v>345</v>
      </c>
      <c r="B22" s="133" t="s">
        <v>346</v>
      </c>
      <c r="C22" s="152" t="s">
        <v>237</v>
      </c>
      <c r="D22" s="133" t="s">
        <v>347</v>
      </c>
      <c r="E22" s="152"/>
      <c r="F22" s="133" t="s">
        <v>236</v>
      </c>
      <c r="G22" s="152" t="s">
        <v>236</v>
      </c>
      <c r="H22" s="135" t="s">
        <v>234</v>
      </c>
      <c r="I22" s="191" t="s">
        <v>270</v>
      </c>
      <c r="J22" s="218"/>
    </row>
    <row r="23" spans="1:13" ht="21" customHeight="1">
      <c r="A23" s="173"/>
      <c r="B23" s="133" t="s">
        <v>348</v>
      </c>
      <c r="C23" s="152" t="s">
        <v>235</v>
      </c>
      <c r="D23" s="133" t="s">
        <v>349</v>
      </c>
      <c r="E23" s="152"/>
      <c r="F23" s="133" t="s">
        <v>236</v>
      </c>
      <c r="G23" s="152" t="s">
        <v>236</v>
      </c>
      <c r="H23" s="135" t="s">
        <v>350</v>
      </c>
      <c r="I23" s="191" t="s">
        <v>234</v>
      </c>
      <c r="J23" s="135" t="s">
        <v>351</v>
      </c>
      <c r="K23" s="7"/>
      <c r="L23" s="7"/>
      <c r="M23" s="7"/>
    </row>
    <row r="24" spans="1:13" ht="21" customHeight="1">
      <c r="A24" s="217" t="s">
        <v>352</v>
      </c>
      <c r="B24" s="133" t="s">
        <v>353</v>
      </c>
      <c r="C24" s="152" t="s">
        <v>235</v>
      </c>
      <c r="D24" s="133" t="s">
        <v>354</v>
      </c>
      <c r="E24" s="152"/>
      <c r="F24" s="133" t="s">
        <v>236</v>
      </c>
      <c r="G24" s="152" t="s">
        <v>236</v>
      </c>
      <c r="H24" s="135" t="s">
        <v>355</v>
      </c>
      <c r="I24" s="191" t="s">
        <v>234</v>
      </c>
      <c r="J24" s="218"/>
    </row>
    <row r="25" spans="1:13" ht="21" customHeight="1">
      <c r="A25" s="173"/>
      <c r="B25" s="133" t="s">
        <v>356</v>
      </c>
      <c r="C25" s="152" t="s">
        <v>235</v>
      </c>
      <c r="D25" s="133" t="s">
        <v>357</v>
      </c>
      <c r="E25" s="152"/>
      <c r="F25" s="133" t="s">
        <v>236</v>
      </c>
      <c r="G25" s="152" t="s">
        <v>236</v>
      </c>
      <c r="H25" s="135" t="s">
        <v>358</v>
      </c>
      <c r="I25" s="191" t="s">
        <v>234</v>
      </c>
      <c r="J25" s="135" t="s">
        <v>359</v>
      </c>
      <c r="K25" s="7"/>
      <c r="L25" s="7"/>
      <c r="M25" s="7"/>
    </row>
    <row r="26" spans="1:13" ht="21" customHeight="1">
      <c r="A26" s="217" t="s">
        <v>360</v>
      </c>
      <c r="B26" s="133" t="s">
        <v>361</v>
      </c>
      <c r="C26" s="152" t="s">
        <v>235</v>
      </c>
      <c r="D26" s="133" t="s">
        <v>362</v>
      </c>
      <c r="E26" s="152"/>
      <c r="F26" s="133" t="s">
        <v>236</v>
      </c>
      <c r="G26" s="152" t="s">
        <v>236</v>
      </c>
      <c r="H26" s="135" t="s">
        <v>363</v>
      </c>
      <c r="I26" s="191" t="s">
        <v>234</v>
      </c>
      <c r="J26" s="218"/>
    </row>
    <row r="27" spans="1:13" ht="21" customHeight="1">
      <c r="A27" s="173"/>
      <c r="B27" s="133" t="s">
        <v>364</v>
      </c>
      <c r="C27" s="152" t="s">
        <v>235</v>
      </c>
      <c r="D27" s="133" t="s">
        <v>365</v>
      </c>
      <c r="E27" s="152"/>
      <c r="F27" s="133" t="s">
        <v>236</v>
      </c>
      <c r="G27" s="152" t="s">
        <v>236</v>
      </c>
      <c r="H27" s="135" t="s">
        <v>366</v>
      </c>
      <c r="I27" s="191" t="s">
        <v>234</v>
      </c>
      <c r="J27" s="218"/>
    </row>
    <row r="28" spans="1:13" ht="21" customHeight="1">
      <c r="A28" s="173"/>
      <c r="B28" s="133" t="s">
        <v>367</v>
      </c>
      <c r="C28" s="152" t="s">
        <v>235</v>
      </c>
      <c r="D28" s="133" t="s">
        <v>368</v>
      </c>
      <c r="E28" s="152"/>
      <c r="F28" s="133" t="s">
        <v>236</v>
      </c>
      <c r="G28" s="152" t="s">
        <v>236</v>
      </c>
      <c r="H28" s="135" t="s">
        <v>369</v>
      </c>
      <c r="I28" s="191" t="s">
        <v>234</v>
      </c>
      <c r="J28" s="135" t="s">
        <v>370</v>
      </c>
      <c r="K28" s="7"/>
      <c r="L28" s="7"/>
      <c r="M28" s="7"/>
    </row>
    <row r="29" spans="1:13" ht="21" customHeight="1">
      <c r="A29" s="217" t="s">
        <v>371</v>
      </c>
      <c r="B29" s="133" t="s">
        <v>372</v>
      </c>
      <c r="C29" s="152" t="s">
        <v>235</v>
      </c>
      <c r="D29" s="133" t="s">
        <v>373</v>
      </c>
      <c r="E29" s="152"/>
      <c r="F29" s="133" t="s">
        <v>236</v>
      </c>
      <c r="G29" s="152" t="s">
        <v>236</v>
      </c>
      <c r="H29" s="135" t="s">
        <v>374</v>
      </c>
      <c r="I29" s="191" t="s">
        <v>234</v>
      </c>
      <c r="J29" s="218"/>
    </row>
    <row r="30" spans="1:13" ht="21" customHeight="1">
      <c r="A30" s="173"/>
      <c r="B30" s="133" t="s">
        <v>375</v>
      </c>
      <c r="C30" s="152" t="s">
        <v>235</v>
      </c>
      <c r="D30" s="133" t="s">
        <v>376</v>
      </c>
      <c r="E30" s="152"/>
      <c r="F30" s="133" t="s">
        <v>236</v>
      </c>
      <c r="G30" s="152" t="s">
        <v>236</v>
      </c>
      <c r="H30" s="135" t="s">
        <v>377</v>
      </c>
      <c r="I30" s="191" t="s">
        <v>234</v>
      </c>
      <c r="J30" s="135" t="s">
        <v>378</v>
      </c>
      <c r="K30" s="7"/>
      <c r="L30" s="7"/>
      <c r="M30" s="7"/>
    </row>
    <row r="31" spans="1:13" ht="21" customHeight="1">
      <c r="A31" s="217" t="s">
        <v>379</v>
      </c>
      <c r="B31" s="133" t="s">
        <v>380</v>
      </c>
      <c r="C31" s="152" t="s">
        <v>235</v>
      </c>
      <c r="D31" s="133" t="s">
        <v>381</v>
      </c>
      <c r="E31" s="152"/>
      <c r="F31" s="133" t="s">
        <v>236</v>
      </c>
      <c r="G31" s="152" t="s">
        <v>236</v>
      </c>
      <c r="H31" s="135" t="s">
        <v>382</v>
      </c>
      <c r="I31" s="191" t="s">
        <v>234</v>
      </c>
      <c r="J31" s="218"/>
    </row>
    <row r="32" spans="1:13">
      <c r="A32" s="173"/>
      <c r="B32" s="133" t="s">
        <v>383</v>
      </c>
      <c r="C32" s="152" t="s">
        <v>235</v>
      </c>
      <c r="D32" s="133" t="s">
        <v>384</v>
      </c>
      <c r="E32" s="152"/>
      <c r="F32" s="133" t="s">
        <v>236</v>
      </c>
      <c r="G32" s="152" t="s">
        <v>236</v>
      </c>
      <c r="H32" s="135" t="s">
        <v>385</v>
      </c>
      <c r="I32" s="191" t="s">
        <v>234</v>
      </c>
      <c r="J32" s="135" t="s">
        <v>386</v>
      </c>
      <c r="K32" s="7"/>
      <c r="L32" s="7"/>
      <c r="M32" s="7"/>
    </row>
    <row r="33" spans="1:13">
      <c r="A33" s="217" t="s">
        <v>387</v>
      </c>
      <c r="B33" s="133" t="s">
        <v>388</v>
      </c>
      <c r="C33" s="152" t="s">
        <v>235</v>
      </c>
      <c r="D33" s="133" t="s">
        <v>389</v>
      </c>
      <c r="E33" s="152"/>
      <c r="F33" s="133" t="s">
        <v>236</v>
      </c>
      <c r="G33" s="152" t="s">
        <v>236</v>
      </c>
      <c r="H33" s="135" t="s">
        <v>390</v>
      </c>
      <c r="I33" s="191" t="s">
        <v>234</v>
      </c>
      <c r="J33" s="218"/>
    </row>
    <row r="34" spans="1:13">
      <c r="A34" s="173"/>
      <c r="B34" s="133" t="s">
        <v>391</v>
      </c>
      <c r="C34" s="152" t="s">
        <v>235</v>
      </c>
      <c r="D34" s="133" t="s">
        <v>392</v>
      </c>
      <c r="E34" s="152"/>
      <c r="F34" s="133" t="s">
        <v>236</v>
      </c>
      <c r="G34" s="152" t="s">
        <v>236</v>
      </c>
      <c r="H34" s="135" t="s">
        <v>393</v>
      </c>
      <c r="I34" s="191" t="s">
        <v>234</v>
      </c>
      <c r="J34" s="218"/>
    </row>
    <row r="35" spans="1:13">
      <c r="A35" s="173"/>
      <c r="B35" s="133" t="s">
        <v>394</v>
      </c>
      <c r="C35" s="152" t="s">
        <v>235</v>
      </c>
      <c r="D35" s="133" t="s">
        <v>395</v>
      </c>
      <c r="E35" s="152"/>
      <c r="F35" s="133" t="s">
        <v>236</v>
      </c>
      <c r="G35" s="152" t="s">
        <v>236</v>
      </c>
      <c r="H35" s="135" t="s">
        <v>396</v>
      </c>
      <c r="I35" s="191" t="s">
        <v>234</v>
      </c>
      <c r="J35" s="218"/>
    </row>
    <row r="36" spans="1:13" ht="21" customHeight="1">
      <c r="A36" s="173"/>
      <c r="B36" s="133" t="s">
        <v>397</v>
      </c>
      <c r="C36" s="152" t="s">
        <v>235</v>
      </c>
      <c r="D36" s="133" t="s">
        <v>398</v>
      </c>
      <c r="E36" s="152"/>
      <c r="F36" s="133" t="s">
        <v>236</v>
      </c>
      <c r="G36" s="152" t="s">
        <v>236</v>
      </c>
      <c r="H36" s="135" t="s">
        <v>399</v>
      </c>
      <c r="I36" s="191" t="s">
        <v>234</v>
      </c>
      <c r="J36" s="218"/>
    </row>
    <row r="37" spans="1:13" ht="21" customHeight="1">
      <c r="A37" s="173"/>
      <c r="B37" s="133" t="s">
        <v>400</v>
      </c>
      <c r="C37" s="152" t="s">
        <v>235</v>
      </c>
      <c r="D37" s="133" t="s">
        <v>401</v>
      </c>
      <c r="E37" s="152"/>
      <c r="F37" s="133" t="s">
        <v>236</v>
      </c>
      <c r="G37" s="152" t="s">
        <v>236</v>
      </c>
      <c r="H37" s="135" t="s">
        <v>402</v>
      </c>
      <c r="I37" s="191" t="s">
        <v>234</v>
      </c>
      <c r="J37" s="218"/>
    </row>
    <row r="38" spans="1:13">
      <c r="A38" s="173"/>
      <c r="B38" s="133" t="s">
        <v>403</v>
      </c>
      <c r="C38" s="152" t="s">
        <v>235</v>
      </c>
      <c r="D38" s="133" t="s">
        <v>404</v>
      </c>
      <c r="E38" s="152"/>
      <c r="F38" s="133" t="s">
        <v>236</v>
      </c>
      <c r="G38" s="152" t="s">
        <v>236</v>
      </c>
      <c r="H38" s="135" t="s">
        <v>405</v>
      </c>
      <c r="I38" s="191" t="s">
        <v>234</v>
      </c>
      <c r="J38" s="218"/>
    </row>
    <row r="39" spans="1:13">
      <c r="A39" s="173"/>
      <c r="B39" s="133" t="s">
        <v>406</v>
      </c>
      <c r="C39" s="152" t="s">
        <v>235</v>
      </c>
      <c r="D39" s="133" t="s">
        <v>407</v>
      </c>
      <c r="E39" s="152"/>
      <c r="F39" s="133" t="s">
        <v>236</v>
      </c>
      <c r="G39" s="152" t="s">
        <v>236</v>
      </c>
      <c r="H39" s="135" t="s">
        <v>408</v>
      </c>
      <c r="I39" s="191" t="s">
        <v>234</v>
      </c>
      <c r="J39" s="135" t="s">
        <v>409</v>
      </c>
      <c r="K39" s="7"/>
      <c r="L39" s="7"/>
      <c r="M39" s="7"/>
    </row>
    <row r="40" spans="1:13">
      <c r="A40" s="217" t="s">
        <v>410</v>
      </c>
      <c r="B40" s="133" t="s">
        <v>411</v>
      </c>
      <c r="C40" s="152" t="s">
        <v>235</v>
      </c>
      <c r="D40" s="133" t="s">
        <v>412</v>
      </c>
      <c r="E40" s="152"/>
      <c r="F40" s="133" t="s">
        <v>236</v>
      </c>
      <c r="G40" s="152" t="s">
        <v>236</v>
      </c>
      <c r="H40" s="135" t="s">
        <v>413</v>
      </c>
      <c r="I40" s="191" t="s">
        <v>234</v>
      </c>
      <c r="J40" s="218"/>
    </row>
    <row r="41" spans="1:13" ht="21" customHeight="1">
      <c r="A41" s="173"/>
      <c r="B41" s="133" t="s">
        <v>414</v>
      </c>
      <c r="C41" s="152" t="s">
        <v>235</v>
      </c>
      <c r="D41" s="133" t="s">
        <v>415</v>
      </c>
      <c r="E41" s="152"/>
      <c r="F41" s="133" t="s">
        <v>236</v>
      </c>
      <c r="G41" s="152" t="s">
        <v>236</v>
      </c>
      <c r="H41" s="135" t="s">
        <v>416</v>
      </c>
      <c r="I41" s="191" t="s">
        <v>234</v>
      </c>
      <c r="J41" s="135" t="s">
        <v>417</v>
      </c>
      <c r="K41" s="7"/>
      <c r="L41" s="7"/>
      <c r="M41" s="7"/>
    </row>
    <row r="42" spans="1:13" ht="21" customHeight="1">
      <c r="A42" s="217" t="s">
        <v>418</v>
      </c>
      <c r="B42" s="133" t="s">
        <v>419</v>
      </c>
      <c r="C42" s="152" t="s">
        <v>235</v>
      </c>
      <c r="D42" s="133" t="s">
        <v>420</v>
      </c>
      <c r="E42" s="152"/>
      <c r="F42" s="133" t="s">
        <v>236</v>
      </c>
      <c r="G42" s="152" t="s">
        <v>236</v>
      </c>
      <c r="H42" s="135" t="s">
        <v>421</v>
      </c>
      <c r="I42" s="191" t="s">
        <v>234</v>
      </c>
      <c r="J42" s="218"/>
    </row>
    <row r="43" spans="1:13">
      <c r="A43" s="173"/>
      <c r="B43" s="133" t="s">
        <v>422</v>
      </c>
      <c r="C43" s="152" t="s">
        <v>235</v>
      </c>
      <c r="D43" s="133" t="s">
        <v>423</v>
      </c>
      <c r="E43" s="152"/>
      <c r="F43" s="133" t="s">
        <v>236</v>
      </c>
      <c r="G43" s="152" t="s">
        <v>236</v>
      </c>
      <c r="H43" s="135" t="s">
        <v>424</v>
      </c>
      <c r="I43" s="191" t="s">
        <v>234</v>
      </c>
      <c r="J43" s="135" t="s">
        <v>425</v>
      </c>
      <c r="K43" s="7"/>
      <c r="L43" s="7"/>
      <c r="M43" s="7"/>
    </row>
    <row r="44" spans="1:13">
      <c r="A44" s="217" t="s">
        <v>426</v>
      </c>
      <c r="B44" s="133" t="s">
        <v>427</v>
      </c>
      <c r="C44" s="152" t="s">
        <v>237</v>
      </c>
      <c r="D44" s="133" t="s">
        <v>428</v>
      </c>
      <c r="E44" s="152"/>
      <c r="F44" s="133" t="s">
        <v>236</v>
      </c>
      <c r="G44" s="152" t="s">
        <v>236</v>
      </c>
      <c r="H44" s="135" t="s">
        <v>234</v>
      </c>
      <c r="I44" s="191" t="s">
        <v>429</v>
      </c>
      <c r="J44" s="218"/>
    </row>
    <row r="45" spans="1:13">
      <c r="A45" s="173"/>
      <c r="B45" s="133" t="s">
        <v>430</v>
      </c>
      <c r="C45" s="152" t="s">
        <v>235</v>
      </c>
      <c r="D45" s="133" t="s">
        <v>431</v>
      </c>
      <c r="E45" s="152"/>
      <c r="F45" s="133" t="s">
        <v>236</v>
      </c>
      <c r="G45" s="152" t="s">
        <v>236</v>
      </c>
      <c r="H45" s="135" t="s">
        <v>432</v>
      </c>
      <c r="I45" s="191" t="s">
        <v>234</v>
      </c>
      <c r="J45" s="218"/>
    </row>
    <row r="46" spans="1:13">
      <c r="A46" s="173"/>
      <c r="B46" s="133" t="s">
        <v>433</v>
      </c>
      <c r="C46" s="152" t="s">
        <v>235</v>
      </c>
      <c r="D46" s="133" t="s">
        <v>434</v>
      </c>
      <c r="E46" s="152"/>
      <c r="F46" s="133" t="s">
        <v>236</v>
      </c>
      <c r="G46" s="152" t="s">
        <v>236</v>
      </c>
      <c r="H46" s="135" t="s">
        <v>279</v>
      </c>
      <c r="I46" s="191" t="s">
        <v>234</v>
      </c>
      <c r="J46" s="135" t="s">
        <v>435</v>
      </c>
      <c r="K46" s="7"/>
      <c r="L46" s="7"/>
      <c r="M46" s="7"/>
    </row>
    <row r="47" spans="1:13">
      <c r="A47" s="217" t="s">
        <v>552</v>
      </c>
      <c r="B47" s="133">
        <v>1600016897</v>
      </c>
      <c r="C47" s="152" t="s">
        <v>235</v>
      </c>
      <c r="D47" s="245" t="s">
        <v>559</v>
      </c>
      <c r="E47" s="152"/>
      <c r="F47" s="245" t="s">
        <v>236</v>
      </c>
      <c r="G47" s="246" t="s">
        <v>236</v>
      </c>
      <c r="H47" s="247" t="s">
        <v>560</v>
      </c>
      <c r="I47" s="248" t="s">
        <v>234</v>
      </c>
      <c r="J47" s="249">
        <v>1813961.38</v>
      </c>
      <c r="K47" s="7"/>
      <c r="L47" s="7"/>
      <c r="M47" s="7"/>
    </row>
    <row r="48" spans="1:13">
      <c r="A48" s="217" t="s">
        <v>436</v>
      </c>
      <c r="B48" s="133" t="s">
        <v>437</v>
      </c>
      <c r="C48" s="152" t="s">
        <v>238</v>
      </c>
      <c r="D48" s="133" t="s">
        <v>236</v>
      </c>
      <c r="E48" s="152"/>
      <c r="F48" s="59"/>
      <c r="G48" s="152" t="s">
        <v>236</v>
      </c>
      <c r="H48" s="135" t="s">
        <v>234</v>
      </c>
      <c r="I48" s="191" t="s">
        <v>279</v>
      </c>
      <c r="J48" s="218"/>
    </row>
    <row r="49" spans="1:13">
      <c r="A49" s="173"/>
      <c r="B49" s="133" t="s">
        <v>438</v>
      </c>
      <c r="C49" s="152" t="s">
        <v>238</v>
      </c>
      <c r="D49" s="133" t="s">
        <v>236</v>
      </c>
      <c r="E49" s="152"/>
      <c r="F49" s="59"/>
      <c r="G49" s="152" t="s">
        <v>236</v>
      </c>
      <c r="H49" s="135" t="s">
        <v>234</v>
      </c>
      <c r="I49" s="191" t="s">
        <v>439</v>
      </c>
      <c r="J49" s="218"/>
    </row>
    <row r="50" spans="1:13" ht="21" customHeight="1">
      <c r="A50" s="219"/>
      <c r="B50" s="192" t="s">
        <v>440</v>
      </c>
      <c r="C50" s="220" t="s">
        <v>238</v>
      </c>
      <c r="D50" s="192" t="s">
        <v>236</v>
      </c>
      <c r="E50" s="220"/>
      <c r="F50" s="66"/>
      <c r="G50" s="220" t="s">
        <v>236</v>
      </c>
      <c r="H50" s="153" t="s">
        <v>234</v>
      </c>
      <c r="I50" s="221" t="s">
        <v>441</v>
      </c>
      <c r="J50" s="250">
        <v>1056179.5</v>
      </c>
      <c r="K50" s="7"/>
      <c r="L50" s="7"/>
      <c r="M50" s="7"/>
    </row>
    <row r="51" spans="1:13" ht="21" customHeight="1">
      <c r="A51" s="310" t="s">
        <v>271</v>
      </c>
      <c r="B51" s="311"/>
      <c r="C51" s="311"/>
      <c r="D51" s="311"/>
      <c r="E51" s="311"/>
      <c r="F51" s="311"/>
      <c r="G51" s="312"/>
      <c r="H51" s="251">
        <v>768901.38</v>
      </c>
      <c r="I51" s="222" t="s">
        <v>442</v>
      </c>
      <c r="J51" s="252">
        <v>1056179.5</v>
      </c>
      <c r="K51" s="7"/>
      <c r="L51" s="7"/>
      <c r="M51" s="7"/>
    </row>
    <row r="52" spans="1:13" ht="21" customHeight="1">
      <c r="A52" s="313" t="s">
        <v>272</v>
      </c>
      <c r="B52" s="314"/>
      <c r="C52" s="314"/>
      <c r="D52" s="314"/>
      <c r="E52" s="314"/>
      <c r="F52" s="314"/>
      <c r="G52" s="315"/>
      <c r="H52" s="253">
        <v>768901.38</v>
      </c>
      <c r="I52" s="223" t="s">
        <v>442</v>
      </c>
      <c r="J52" s="254">
        <v>1520506.97</v>
      </c>
      <c r="K52" s="7"/>
      <c r="L52" s="7"/>
      <c r="M52" s="7"/>
    </row>
    <row r="53" spans="1:13">
      <c r="A53" s="307" t="s">
        <v>239</v>
      </c>
      <c r="B53" s="308"/>
      <c r="C53" s="308"/>
      <c r="D53" s="308"/>
      <c r="E53" s="308"/>
      <c r="F53" s="308"/>
      <c r="G53" s="309"/>
      <c r="H53" s="255">
        <v>768901.38</v>
      </c>
      <c r="I53" s="224" t="s">
        <v>442</v>
      </c>
      <c r="J53" s="256">
        <v>1520506.97</v>
      </c>
      <c r="K53" s="7"/>
      <c r="L53" s="7"/>
      <c r="M53" s="7"/>
    </row>
    <row r="55" spans="1:13">
      <c r="D55" s="136"/>
      <c r="E55" s="128"/>
      <c r="F55" s="128"/>
      <c r="G55" s="3" t="s">
        <v>95</v>
      </c>
      <c r="H55" s="128"/>
      <c r="I55" s="128"/>
    </row>
    <row r="56" spans="1:13">
      <c r="D56" s="136"/>
      <c r="E56" s="128"/>
      <c r="F56" s="128"/>
      <c r="G56" s="3"/>
      <c r="H56" s="128"/>
      <c r="I56" s="128"/>
    </row>
    <row r="57" spans="1:13">
      <c r="D57" s="136"/>
      <c r="E57" s="128"/>
      <c r="F57" s="128"/>
      <c r="G57" s="3"/>
      <c r="H57" s="128"/>
      <c r="I57" s="128"/>
    </row>
    <row r="58" spans="1:13">
      <c r="D58" s="136"/>
      <c r="E58" s="128"/>
      <c r="F58" s="128"/>
      <c r="G58" s="3" t="s">
        <v>267</v>
      </c>
      <c r="H58" s="128"/>
      <c r="I58" s="128"/>
    </row>
    <row r="59" spans="1:13">
      <c r="D59" s="136"/>
      <c r="E59" s="128"/>
      <c r="F59" s="128"/>
      <c r="G59" s="3" t="s">
        <v>96</v>
      </c>
      <c r="H59" s="128"/>
      <c r="I59" s="128"/>
    </row>
  </sheetData>
  <mergeCells count="18"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J5"/>
    <mergeCell ref="A7:I7"/>
    <mergeCell ref="A8:I8"/>
    <mergeCell ref="A9:G9"/>
    <mergeCell ref="A10:I10"/>
    <mergeCell ref="A53:G53"/>
    <mergeCell ref="A51:G51"/>
    <mergeCell ref="A52:G52"/>
  </mergeCells>
  <pageMargins left="0.51181102362204722" right="0.11811023622047245" top="0.74803149606299213" bottom="0.55118110236220474" header="0.31496062992125984" footer="0.31496062992125984"/>
  <pageSetup paperSize="9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R82"/>
  <sheetViews>
    <sheetView zoomScale="90" zoomScaleNormal="90" workbookViewId="0">
      <selection activeCell="I20" sqref="I20"/>
    </sheetView>
  </sheetViews>
  <sheetFormatPr defaultRowHeight="21"/>
  <cols>
    <col min="1" max="1" width="11.375" style="1" customWidth="1"/>
    <col min="2" max="2" width="10" style="1" customWidth="1"/>
    <col min="3" max="3" width="6.75" style="1" customWidth="1"/>
    <col min="4" max="4" width="11.625" style="1" customWidth="1"/>
    <col min="5" max="7" width="10" style="1" customWidth="1"/>
    <col min="8" max="8" width="7.25" style="1" customWidth="1"/>
    <col min="9" max="9" width="11.5" style="1" customWidth="1"/>
    <col min="10" max="10" width="10.875" style="1" customWidth="1"/>
    <col min="11" max="11" width="9.75" style="1" customWidth="1"/>
    <col min="12" max="12" width="10.625" style="1" customWidth="1"/>
    <col min="13" max="13" width="10.125" style="1" customWidth="1"/>
    <col min="14" max="14" width="6.25" style="1" customWidth="1"/>
    <col min="15" max="15" width="12.375" style="1" customWidth="1"/>
    <col min="16" max="16" width="10.375" style="1" customWidth="1"/>
    <col min="17" max="17" width="9.875" style="1" customWidth="1"/>
    <col min="18" max="16384" width="9" style="1"/>
  </cols>
  <sheetData>
    <row r="1" spans="1:18" s="128" customFormat="1">
      <c r="A1" s="318" t="s">
        <v>240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8" s="128" customFormat="1">
      <c r="A2" s="319" t="s">
        <v>241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</row>
    <row r="3" spans="1:18" s="128" customFormat="1">
      <c r="A3" s="319" t="s">
        <v>242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</row>
    <row r="4" spans="1:18" s="128" customFormat="1">
      <c r="A4" s="319" t="s">
        <v>443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</row>
    <row r="5" spans="1:18" s="4" customFormat="1" ht="63">
      <c r="A5" s="177" t="s">
        <v>243</v>
      </c>
      <c r="B5" s="177" t="s">
        <v>226</v>
      </c>
      <c r="C5" s="177" t="s">
        <v>244</v>
      </c>
      <c r="D5" s="177" t="s">
        <v>245</v>
      </c>
      <c r="E5" s="177" t="s">
        <v>164</v>
      </c>
      <c r="F5" s="177" t="s">
        <v>246</v>
      </c>
      <c r="G5" s="177" t="s">
        <v>226</v>
      </c>
      <c r="H5" s="177" t="s">
        <v>244</v>
      </c>
      <c r="I5" s="177" t="s">
        <v>247</v>
      </c>
      <c r="J5" s="177" t="s">
        <v>164</v>
      </c>
      <c r="K5" s="177" t="s">
        <v>246</v>
      </c>
      <c r="L5" s="177" t="s">
        <v>248</v>
      </c>
      <c r="M5" s="177" t="s">
        <v>226</v>
      </c>
      <c r="N5" s="177" t="s">
        <v>244</v>
      </c>
      <c r="O5" s="177" t="s">
        <v>249</v>
      </c>
      <c r="P5" s="178" t="s">
        <v>164</v>
      </c>
      <c r="Q5" s="177" t="s">
        <v>246</v>
      </c>
      <c r="R5" s="225"/>
    </row>
    <row r="6" spans="1:18">
      <c r="A6" s="193" t="s">
        <v>444</v>
      </c>
      <c r="B6" s="131" t="s">
        <v>304</v>
      </c>
      <c r="C6" s="150" t="s">
        <v>445</v>
      </c>
      <c r="D6" s="131" t="s">
        <v>446</v>
      </c>
      <c r="E6" s="194">
        <v>21.14</v>
      </c>
      <c r="F6" s="172" t="s">
        <v>233</v>
      </c>
      <c r="G6" s="195" t="s">
        <v>304</v>
      </c>
      <c r="H6" s="131" t="s">
        <v>447</v>
      </c>
      <c r="I6" s="150" t="s">
        <v>448</v>
      </c>
      <c r="J6" s="137">
        <v>21.14</v>
      </c>
      <c r="K6" s="150" t="s">
        <v>233</v>
      </c>
      <c r="L6" s="138"/>
      <c r="M6" s="226"/>
      <c r="N6" s="138"/>
      <c r="O6" s="226"/>
      <c r="P6" s="179">
        <v>0</v>
      </c>
      <c r="Q6" s="56"/>
    </row>
    <row r="7" spans="1:18" ht="19.5" customHeight="1">
      <c r="A7" s="154" t="s">
        <v>444</v>
      </c>
      <c r="B7" s="59"/>
      <c r="C7" s="180" t="s">
        <v>445</v>
      </c>
      <c r="D7" s="59"/>
      <c r="E7" s="181">
        <v>21.14</v>
      </c>
      <c r="F7" s="59"/>
      <c r="G7" s="174"/>
      <c r="H7" s="59"/>
      <c r="I7" s="174"/>
      <c r="J7" s="139">
        <v>21.14</v>
      </c>
      <c r="K7" s="174"/>
      <c r="L7" s="140">
        <v>0</v>
      </c>
      <c r="M7" s="174"/>
      <c r="N7" s="59"/>
      <c r="O7" s="174"/>
      <c r="P7" s="59"/>
      <c r="Q7" s="59"/>
    </row>
    <row r="8" spans="1:18" ht="19.5" customHeight="1">
      <c r="A8" s="155" t="s">
        <v>449</v>
      </c>
      <c r="B8" s="133" t="s">
        <v>296</v>
      </c>
      <c r="C8" s="152" t="s">
        <v>250</v>
      </c>
      <c r="D8" s="133" t="s">
        <v>450</v>
      </c>
      <c r="E8" s="182">
        <v>51682.22</v>
      </c>
      <c r="F8" s="134" t="s">
        <v>233</v>
      </c>
      <c r="G8" s="151" t="s">
        <v>296</v>
      </c>
      <c r="H8" s="133" t="s">
        <v>251</v>
      </c>
      <c r="I8" s="152" t="s">
        <v>451</v>
      </c>
      <c r="J8" s="141">
        <v>51682.22</v>
      </c>
      <c r="K8" s="152" t="s">
        <v>233</v>
      </c>
      <c r="L8" s="59"/>
      <c r="M8" s="151" t="s">
        <v>296</v>
      </c>
      <c r="N8" s="133" t="s">
        <v>235</v>
      </c>
      <c r="O8" s="151" t="s">
        <v>297</v>
      </c>
      <c r="P8" s="183">
        <v>51682.22</v>
      </c>
      <c r="Q8" s="134" t="s">
        <v>233</v>
      </c>
      <c r="R8" s="7"/>
    </row>
    <row r="9" spans="1:18" ht="19.5" customHeight="1">
      <c r="A9" s="154" t="s">
        <v>449</v>
      </c>
      <c r="B9" s="59"/>
      <c r="C9" s="180" t="s">
        <v>250</v>
      </c>
      <c r="D9" s="59"/>
      <c r="E9" s="181">
        <v>51682.22</v>
      </c>
      <c r="F9" s="59"/>
      <c r="G9" s="174"/>
      <c r="H9" s="59"/>
      <c r="I9" s="174"/>
      <c r="J9" s="139">
        <v>51682.22</v>
      </c>
      <c r="K9" s="174"/>
      <c r="L9" s="140">
        <v>0</v>
      </c>
      <c r="M9" s="174"/>
      <c r="N9" s="59"/>
      <c r="O9" s="174"/>
      <c r="P9" s="59"/>
      <c r="Q9" s="59"/>
    </row>
    <row r="10" spans="1:18" ht="19.5" customHeight="1">
      <c r="A10" s="155" t="s">
        <v>452</v>
      </c>
      <c r="B10" s="133" t="s">
        <v>296</v>
      </c>
      <c r="C10" s="152" t="s">
        <v>250</v>
      </c>
      <c r="D10" s="133" t="s">
        <v>453</v>
      </c>
      <c r="E10" s="182">
        <v>8465.5400000000009</v>
      </c>
      <c r="F10" s="134" t="s">
        <v>233</v>
      </c>
      <c r="G10" s="151" t="s">
        <v>296</v>
      </c>
      <c r="H10" s="133" t="s">
        <v>251</v>
      </c>
      <c r="I10" s="152" t="s">
        <v>454</v>
      </c>
      <c r="J10" s="141">
        <v>8465.5400000000009</v>
      </c>
      <c r="K10" s="152" t="s">
        <v>233</v>
      </c>
      <c r="L10" s="59"/>
      <c r="M10" s="151" t="s">
        <v>296</v>
      </c>
      <c r="N10" s="133" t="s">
        <v>235</v>
      </c>
      <c r="O10" s="151" t="s">
        <v>300</v>
      </c>
      <c r="P10" s="183">
        <v>8465.5400000000009</v>
      </c>
      <c r="Q10" s="134" t="s">
        <v>233</v>
      </c>
      <c r="R10" s="7"/>
    </row>
    <row r="11" spans="1:18" ht="19.5" customHeight="1">
      <c r="A11" s="154" t="s">
        <v>452</v>
      </c>
      <c r="B11" s="59"/>
      <c r="C11" s="180" t="s">
        <v>250</v>
      </c>
      <c r="D11" s="59"/>
      <c r="E11" s="181">
        <v>8465.5400000000009</v>
      </c>
      <c r="F11" s="59"/>
      <c r="G11" s="174"/>
      <c r="H11" s="59"/>
      <c r="I11" s="174"/>
      <c r="J11" s="139">
        <v>8465.5400000000009</v>
      </c>
      <c r="K11" s="174"/>
      <c r="L11" s="140">
        <v>0</v>
      </c>
      <c r="M11" s="174"/>
      <c r="N11" s="59"/>
      <c r="O11" s="174"/>
      <c r="P11" s="59"/>
      <c r="Q11" s="59"/>
    </row>
    <row r="12" spans="1:18" ht="19.5" customHeight="1">
      <c r="A12" s="155" t="s">
        <v>455</v>
      </c>
      <c r="B12" s="133" t="s">
        <v>304</v>
      </c>
      <c r="C12" s="152" t="s">
        <v>250</v>
      </c>
      <c r="D12" s="133" t="s">
        <v>456</v>
      </c>
      <c r="E12" s="182">
        <v>41219.629999999997</v>
      </c>
      <c r="F12" s="134" t="s">
        <v>233</v>
      </c>
      <c r="G12" s="151" t="s">
        <v>304</v>
      </c>
      <c r="H12" s="133" t="s">
        <v>251</v>
      </c>
      <c r="I12" s="152" t="s">
        <v>457</v>
      </c>
      <c r="J12" s="141">
        <v>41219.629999999997</v>
      </c>
      <c r="K12" s="152" t="s">
        <v>233</v>
      </c>
      <c r="L12" s="59"/>
      <c r="M12" s="151" t="s">
        <v>304</v>
      </c>
      <c r="N12" s="133" t="s">
        <v>235</v>
      </c>
      <c r="O12" s="151" t="s">
        <v>305</v>
      </c>
      <c r="P12" s="183">
        <v>41219.629999999997</v>
      </c>
      <c r="Q12" s="134" t="s">
        <v>233</v>
      </c>
      <c r="R12" s="7"/>
    </row>
    <row r="13" spans="1:18" ht="19.5" customHeight="1">
      <c r="A13" s="154" t="s">
        <v>455</v>
      </c>
      <c r="B13" s="59"/>
      <c r="C13" s="180" t="s">
        <v>250</v>
      </c>
      <c r="D13" s="59"/>
      <c r="E13" s="181">
        <v>41219.629999999997</v>
      </c>
      <c r="F13" s="59"/>
      <c r="G13" s="174"/>
      <c r="H13" s="59"/>
      <c r="I13" s="174"/>
      <c r="J13" s="139">
        <v>41219.629999999997</v>
      </c>
      <c r="K13" s="174"/>
      <c r="L13" s="140">
        <v>0</v>
      </c>
      <c r="M13" s="174"/>
      <c r="N13" s="59"/>
      <c r="O13" s="174"/>
      <c r="P13" s="59"/>
      <c r="Q13" s="59"/>
    </row>
    <row r="14" spans="1:18" ht="19.5" customHeight="1">
      <c r="A14" s="155" t="s">
        <v>458</v>
      </c>
      <c r="B14" s="133" t="s">
        <v>304</v>
      </c>
      <c r="C14" s="152" t="s">
        <v>250</v>
      </c>
      <c r="D14" s="133" t="s">
        <v>459</v>
      </c>
      <c r="E14" s="182">
        <v>51642.45</v>
      </c>
      <c r="F14" s="134" t="s">
        <v>233</v>
      </c>
      <c r="G14" s="151" t="s">
        <v>304</v>
      </c>
      <c r="H14" s="133" t="s">
        <v>251</v>
      </c>
      <c r="I14" s="152" t="s">
        <v>460</v>
      </c>
      <c r="J14" s="141">
        <v>51642.45</v>
      </c>
      <c r="K14" s="152" t="s">
        <v>233</v>
      </c>
      <c r="L14" s="59"/>
      <c r="M14" s="151" t="s">
        <v>304</v>
      </c>
      <c r="N14" s="133" t="s">
        <v>235</v>
      </c>
      <c r="O14" s="151" t="s">
        <v>308</v>
      </c>
      <c r="P14" s="183">
        <v>51642.45</v>
      </c>
      <c r="Q14" s="134" t="s">
        <v>233</v>
      </c>
      <c r="R14" s="7"/>
    </row>
    <row r="15" spans="1:18" ht="19.5" customHeight="1">
      <c r="A15" s="154" t="s">
        <v>458</v>
      </c>
      <c r="B15" s="59"/>
      <c r="C15" s="180" t="s">
        <v>250</v>
      </c>
      <c r="D15" s="59"/>
      <c r="E15" s="181">
        <v>51642.45</v>
      </c>
      <c r="F15" s="59"/>
      <c r="G15" s="174"/>
      <c r="H15" s="59"/>
      <c r="I15" s="174"/>
      <c r="J15" s="139">
        <v>51642.45</v>
      </c>
      <c r="K15" s="174"/>
      <c r="L15" s="140">
        <v>0</v>
      </c>
      <c r="M15" s="174"/>
      <c r="N15" s="59"/>
      <c r="O15" s="174"/>
      <c r="P15" s="59"/>
      <c r="Q15" s="59"/>
    </row>
    <row r="16" spans="1:18" ht="19.5" customHeight="1">
      <c r="A16" s="155" t="s">
        <v>461</v>
      </c>
      <c r="B16" s="133" t="s">
        <v>312</v>
      </c>
      <c r="C16" s="152" t="s">
        <v>250</v>
      </c>
      <c r="D16" s="133" t="s">
        <v>462</v>
      </c>
      <c r="E16" s="182">
        <v>2000</v>
      </c>
      <c r="F16" s="134" t="s">
        <v>233</v>
      </c>
      <c r="G16" s="151" t="s">
        <v>312</v>
      </c>
      <c r="H16" s="133" t="s">
        <v>251</v>
      </c>
      <c r="I16" s="152" t="s">
        <v>463</v>
      </c>
      <c r="J16" s="141">
        <v>2000</v>
      </c>
      <c r="K16" s="152" t="s">
        <v>233</v>
      </c>
      <c r="L16" s="59"/>
      <c r="M16" s="151" t="s">
        <v>312</v>
      </c>
      <c r="N16" s="133" t="s">
        <v>235</v>
      </c>
      <c r="O16" s="151" t="s">
        <v>313</v>
      </c>
      <c r="P16" s="183">
        <v>2000</v>
      </c>
      <c r="Q16" s="134" t="s">
        <v>233</v>
      </c>
      <c r="R16" s="7"/>
    </row>
    <row r="17" spans="1:18" ht="19.5" customHeight="1">
      <c r="A17" s="155" t="s">
        <v>464</v>
      </c>
      <c r="B17" s="133" t="s">
        <v>317</v>
      </c>
      <c r="C17" s="152" t="s">
        <v>250</v>
      </c>
      <c r="D17" s="133" t="s">
        <v>465</v>
      </c>
      <c r="E17" s="182">
        <v>21591.38</v>
      </c>
      <c r="F17" s="134" t="s">
        <v>233</v>
      </c>
      <c r="G17" s="151" t="s">
        <v>317</v>
      </c>
      <c r="H17" s="133" t="s">
        <v>251</v>
      </c>
      <c r="I17" s="152" t="s">
        <v>466</v>
      </c>
      <c r="J17" s="141">
        <v>21591.38</v>
      </c>
      <c r="K17" s="152" t="s">
        <v>233</v>
      </c>
      <c r="L17" s="59"/>
      <c r="M17" s="151" t="s">
        <v>317</v>
      </c>
      <c r="N17" s="133" t="s">
        <v>235</v>
      </c>
      <c r="O17" s="151" t="s">
        <v>318</v>
      </c>
      <c r="P17" s="183">
        <v>21591.38</v>
      </c>
      <c r="Q17" s="134" t="s">
        <v>233</v>
      </c>
      <c r="R17" s="7"/>
    </row>
    <row r="18" spans="1:18" ht="19.5" customHeight="1">
      <c r="A18" s="154" t="s">
        <v>464</v>
      </c>
      <c r="B18" s="59"/>
      <c r="C18" s="180" t="s">
        <v>250</v>
      </c>
      <c r="D18" s="59"/>
      <c r="E18" s="181">
        <v>21591.38</v>
      </c>
      <c r="F18" s="59"/>
      <c r="G18" s="174"/>
      <c r="H18" s="59"/>
      <c r="I18" s="174"/>
      <c r="J18" s="139">
        <v>21591.38</v>
      </c>
      <c r="K18" s="174"/>
      <c r="L18" s="140">
        <v>0</v>
      </c>
      <c r="M18" s="174"/>
      <c r="N18" s="59"/>
      <c r="O18" s="174"/>
      <c r="P18" s="59"/>
      <c r="Q18" s="59"/>
    </row>
    <row r="19" spans="1:18" ht="19.5" customHeight="1">
      <c r="A19" s="155" t="s">
        <v>467</v>
      </c>
      <c r="B19" s="133" t="s">
        <v>322</v>
      </c>
      <c r="C19" s="152" t="s">
        <v>250</v>
      </c>
      <c r="D19" s="133" t="s">
        <v>468</v>
      </c>
      <c r="E19" s="182">
        <v>1200.6199999999999</v>
      </c>
      <c r="F19" s="134" t="s">
        <v>233</v>
      </c>
      <c r="G19" s="151" t="s">
        <v>322</v>
      </c>
      <c r="H19" s="133" t="s">
        <v>251</v>
      </c>
      <c r="I19" s="152" t="s">
        <v>469</v>
      </c>
      <c r="J19" s="141">
        <v>1200.6199999999999</v>
      </c>
      <c r="K19" s="152" t="s">
        <v>233</v>
      </c>
      <c r="L19" s="59"/>
      <c r="M19" s="151" t="s">
        <v>322</v>
      </c>
      <c r="N19" s="133" t="s">
        <v>235</v>
      </c>
      <c r="O19" s="151" t="s">
        <v>323</v>
      </c>
      <c r="P19" s="183">
        <v>1200.6199999999999</v>
      </c>
      <c r="Q19" s="134" t="s">
        <v>233</v>
      </c>
      <c r="R19" s="7"/>
    </row>
    <row r="20" spans="1:18" ht="19.5" customHeight="1">
      <c r="A20" s="154" t="s">
        <v>467</v>
      </c>
      <c r="B20" s="59"/>
      <c r="C20" s="180" t="s">
        <v>250</v>
      </c>
      <c r="D20" s="59"/>
      <c r="E20" s="181">
        <v>1200.6199999999999</v>
      </c>
      <c r="F20" s="59"/>
      <c r="G20" s="174"/>
      <c r="H20" s="59"/>
      <c r="I20" s="174"/>
      <c r="J20" s="139">
        <v>1200.6199999999999</v>
      </c>
      <c r="K20" s="174"/>
      <c r="L20" s="140">
        <v>0</v>
      </c>
      <c r="M20" s="174"/>
      <c r="N20" s="59"/>
      <c r="O20" s="174"/>
      <c r="P20" s="59"/>
      <c r="Q20" s="59"/>
    </row>
    <row r="21" spans="1:18" ht="19.5" customHeight="1">
      <c r="A21" s="155" t="s">
        <v>470</v>
      </c>
      <c r="B21" s="133" t="s">
        <v>327</v>
      </c>
      <c r="C21" s="152" t="s">
        <v>250</v>
      </c>
      <c r="D21" s="133" t="s">
        <v>471</v>
      </c>
      <c r="E21" s="182">
        <v>22342.28</v>
      </c>
      <c r="F21" s="134" t="s">
        <v>233</v>
      </c>
      <c r="G21" s="151" t="s">
        <v>327</v>
      </c>
      <c r="H21" s="133" t="s">
        <v>251</v>
      </c>
      <c r="I21" s="152" t="s">
        <v>472</v>
      </c>
      <c r="J21" s="141">
        <v>22342.28</v>
      </c>
      <c r="K21" s="152" t="s">
        <v>233</v>
      </c>
      <c r="L21" s="59"/>
      <c r="M21" s="151" t="s">
        <v>327</v>
      </c>
      <c r="N21" s="133" t="s">
        <v>235</v>
      </c>
      <c r="O21" s="151" t="s">
        <v>331</v>
      </c>
      <c r="P21" s="183">
        <v>22342.28</v>
      </c>
      <c r="Q21" s="134" t="s">
        <v>233</v>
      </c>
      <c r="R21" s="7"/>
    </row>
    <row r="22" spans="1:18" ht="19.5" customHeight="1">
      <c r="A22" s="154" t="s">
        <v>470</v>
      </c>
      <c r="B22" s="59"/>
      <c r="C22" s="180" t="s">
        <v>250</v>
      </c>
      <c r="D22" s="59"/>
      <c r="E22" s="181">
        <v>22342.28</v>
      </c>
      <c r="F22" s="59"/>
      <c r="G22" s="174"/>
      <c r="H22" s="59"/>
      <c r="I22" s="174"/>
      <c r="J22" s="139">
        <v>22342.28</v>
      </c>
      <c r="K22" s="174"/>
      <c r="L22" s="140">
        <v>0</v>
      </c>
      <c r="M22" s="174"/>
      <c r="N22" s="59"/>
      <c r="O22" s="174"/>
      <c r="P22" s="59"/>
      <c r="Q22" s="59"/>
    </row>
    <row r="23" spans="1:18" ht="19.5" customHeight="1">
      <c r="A23" s="155" t="s">
        <v>473</v>
      </c>
      <c r="B23" s="133" t="s">
        <v>327</v>
      </c>
      <c r="C23" s="152" t="s">
        <v>250</v>
      </c>
      <c r="D23" s="133" t="s">
        <v>474</v>
      </c>
      <c r="E23" s="182">
        <v>8018.99</v>
      </c>
      <c r="F23" s="134" t="s">
        <v>233</v>
      </c>
      <c r="G23" s="151" t="s">
        <v>327</v>
      </c>
      <c r="H23" s="133" t="s">
        <v>251</v>
      </c>
      <c r="I23" s="152" t="s">
        <v>475</v>
      </c>
      <c r="J23" s="141">
        <v>8018.99</v>
      </c>
      <c r="K23" s="152" t="s">
        <v>233</v>
      </c>
      <c r="L23" s="59"/>
      <c r="M23" s="151" t="s">
        <v>327</v>
      </c>
      <c r="N23" s="133" t="s">
        <v>235</v>
      </c>
      <c r="O23" s="151" t="s">
        <v>328</v>
      </c>
      <c r="P23" s="183">
        <v>8018.99</v>
      </c>
      <c r="Q23" s="134" t="s">
        <v>233</v>
      </c>
      <c r="R23" s="7"/>
    </row>
    <row r="24" spans="1:18" ht="19.5" customHeight="1">
      <c r="A24" s="154" t="s">
        <v>473</v>
      </c>
      <c r="B24" s="59"/>
      <c r="C24" s="180" t="s">
        <v>250</v>
      </c>
      <c r="D24" s="59"/>
      <c r="E24" s="181">
        <v>8018.99</v>
      </c>
      <c r="F24" s="59"/>
      <c r="G24" s="174"/>
      <c r="H24" s="59"/>
      <c r="I24" s="174"/>
      <c r="J24" s="139">
        <v>8018.99</v>
      </c>
      <c r="K24" s="174"/>
      <c r="L24" s="140">
        <v>0</v>
      </c>
      <c r="M24" s="174"/>
      <c r="N24" s="59"/>
      <c r="O24" s="174"/>
      <c r="P24" s="59"/>
      <c r="Q24" s="59"/>
    </row>
    <row r="25" spans="1:18" ht="19.5" customHeight="1">
      <c r="A25" s="155" t="s">
        <v>476</v>
      </c>
      <c r="B25" s="133" t="s">
        <v>335</v>
      </c>
      <c r="C25" s="152" t="s">
        <v>250</v>
      </c>
      <c r="D25" s="133" t="s">
        <v>477</v>
      </c>
      <c r="E25" s="182">
        <v>15796.27</v>
      </c>
      <c r="F25" s="134" t="s">
        <v>233</v>
      </c>
      <c r="G25" s="151" t="s">
        <v>335</v>
      </c>
      <c r="H25" s="133" t="s">
        <v>251</v>
      </c>
      <c r="I25" s="152" t="s">
        <v>478</v>
      </c>
      <c r="J25" s="141">
        <v>15796.27</v>
      </c>
      <c r="K25" s="152" t="s">
        <v>233</v>
      </c>
      <c r="L25" s="59"/>
      <c r="M25" s="151" t="s">
        <v>335</v>
      </c>
      <c r="N25" s="133" t="s">
        <v>235</v>
      </c>
      <c r="O25" s="151" t="s">
        <v>336</v>
      </c>
      <c r="P25" s="183">
        <v>15796.27</v>
      </c>
      <c r="Q25" s="134" t="s">
        <v>233</v>
      </c>
      <c r="R25" s="7"/>
    </row>
    <row r="26" spans="1:18" ht="19.5" customHeight="1">
      <c r="A26" s="154" t="s">
        <v>476</v>
      </c>
      <c r="B26" s="59"/>
      <c r="C26" s="180" t="s">
        <v>250</v>
      </c>
      <c r="D26" s="59"/>
      <c r="E26" s="181">
        <v>15796.27</v>
      </c>
      <c r="F26" s="59"/>
      <c r="G26" s="174"/>
      <c r="H26" s="59"/>
      <c r="I26" s="174"/>
      <c r="J26" s="139">
        <v>15796.27</v>
      </c>
      <c r="K26" s="174"/>
      <c r="L26" s="140">
        <v>0</v>
      </c>
      <c r="M26" s="174"/>
      <c r="N26" s="59"/>
      <c r="O26" s="174"/>
      <c r="P26" s="59"/>
      <c r="Q26" s="59"/>
    </row>
    <row r="27" spans="1:18" ht="19.5" customHeight="1">
      <c r="A27" s="155" t="s">
        <v>479</v>
      </c>
      <c r="B27" s="133" t="s">
        <v>340</v>
      </c>
      <c r="C27" s="152" t="s">
        <v>250</v>
      </c>
      <c r="D27" s="133" t="s">
        <v>480</v>
      </c>
      <c r="E27" s="182">
        <v>31600.07</v>
      </c>
      <c r="F27" s="134" t="s">
        <v>233</v>
      </c>
      <c r="G27" s="151" t="s">
        <v>340</v>
      </c>
      <c r="H27" s="133" t="s">
        <v>251</v>
      </c>
      <c r="I27" s="152" t="s">
        <v>481</v>
      </c>
      <c r="J27" s="141">
        <v>31600.07</v>
      </c>
      <c r="K27" s="152" t="s">
        <v>233</v>
      </c>
      <c r="L27" s="59"/>
      <c r="M27" s="151" t="s">
        <v>340</v>
      </c>
      <c r="N27" s="133" t="s">
        <v>235</v>
      </c>
      <c r="O27" s="151" t="s">
        <v>341</v>
      </c>
      <c r="P27" s="183">
        <v>31600.07</v>
      </c>
      <c r="Q27" s="134" t="s">
        <v>233</v>
      </c>
      <c r="R27" s="7"/>
    </row>
    <row r="28" spans="1:18" ht="19.5" customHeight="1">
      <c r="A28" s="154" t="s">
        <v>479</v>
      </c>
      <c r="B28" s="59"/>
      <c r="C28" s="180" t="s">
        <v>250</v>
      </c>
      <c r="D28" s="59"/>
      <c r="E28" s="181">
        <v>31600.07</v>
      </c>
      <c r="F28" s="59"/>
      <c r="G28" s="174"/>
      <c r="H28" s="59"/>
      <c r="I28" s="174"/>
      <c r="J28" s="139">
        <v>31600.07</v>
      </c>
      <c r="K28" s="174"/>
      <c r="L28" s="140">
        <v>0</v>
      </c>
      <c r="M28" s="174"/>
      <c r="N28" s="59"/>
      <c r="O28" s="174"/>
      <c r="P28" s="59"/>
      <c r="Q28" s="59"/>
    </row>
    <row r="29" spans="1:18" ht="19.5" customHeight="1">
      <c r="A29" s="155" t="s">
        <v>482</v>
      </c>
      <c r="B29" s="133" t="s">
        <v>345</v>
      </c>
      <c r="C29" s="152" t="s">
        <v>250</v>
      </c>
      <c r="D29" s="133" t="s">
        <v>483</v>
      </c>
      <c r="E29" s="182">
        <v>10793.85</v>
      </c>
      <c r="F29" s="134" t="s">
        <v>233</v>
      </c>
      <c r="G29" s="151" t="s">
        <v>345</v>
      </c>
      <c r="H29" s="133" t="s">
        <v>251</v>
      </c>
      <c r="I29" s="152" t="s">
        <v>484</v>
      </c>
      <c r="J29" s="141">
        <v>10793.85</v>
      </c>
      <c r="K29" s="152" t="s">
        <v>233</v>
      </c>
      <c r="L29" s="59"/>
      <c r="M29" s="151" t="s">
        <v>345</v>
      </c>
      <c r="N29" s="133" t="s">
        <v>235</v>
      </c>
      <c r="O29" s="151" t="s">
        <v>348</v>
      </c>
      <c r="P29" s="183">
        <v>10793.85</v>
      </c>
      <c r="Q29" s="134" t="s">
        <v>233</v>
      </c>
      <c r="R29" s="7"/>
    </row>
    <row r="30" spans="1:18" ht="19.5" customHeight="1">
      <c r="A30" s="154" t="s">
        <v>482</v>
      </c>
      <c r="B30" s="59"/>
      <c r="C30" s="180" t="s">
        <v>250</v>
      </c>
      <c r="D30" s="59"/>
      <c r="E30" s="181">
        <v>10793.85</v>
      </c>
      <c r="F30" s="59"/>
      <c r="G30" s="174"/>
      <c r="H30" s="59"/>
      <c r="I30" s="174"/>
      <c r="J30" s="139">
        <v>10793.85</v>
      </c>
      <c r="K30" s="174"/>
      <c r="L30" s="140">
        <v>0</v>
      </c>
      <c r="M30" s="174"/>
      <c r="N30" s="59"/>
      <c r="O30" s="174"/>
      <c r="P30" s="59"/>
      <c r="Q30" s="59"/>
    </row>
    <row r="31" spans="1:18" ht="19.5" customHeight="1">
      <c r="A31" s="155" t="s">
        <v>485</v>
      </c>
      <c r="B31" s="133" t="s">
        <v>352</v>
      </c>
      <c r="C31" s="152" t="s">
        <v>250</v>
      </c>
      <c r="D31" s="133" t="s">
        <v>486</v>
      </c>
      <c r="E31" s="182">
        <v>2500</v>
      </c>
      <c r="F31" s="134" t="s">
        <v>233</v>
      </c>
      <c r="G31" s="151" t="s">
        <v>352</v>
      </c>
      <c r="H31" s="133" t="s">
        <v>251</v>
      </c>
      <c r="I31" s="152" t="s">
        <v>487</v>
      </c>
      <c r="J31" s="141">
        <v>2500</v>
      </c>
      <c r="K31" s="152" t="s">
        <v>233</v>
      </c>
      <c r="L31" s="59"/>
      <c r="M31" s="151" t="s">
        <v>352</v>
      </c>
      <c r="N31" s="133" t="s">
        <v>235</v>
      </c>
      <c r="O31" s="151" t="s">
        <v>353</v>
      </c>
      <c r="P31" s="183">
        <v>2500</v>
      </c>
      <c r="Q31" s="134" t="s">
        <v>233</v>
      </c>
      <c r="R31" s="7"/>
    </row>
    <row r="32" spans="1:18" ht="19.5" customHeight="1">
      <c r="A32" s="154" t="s">
        <v>485</v>
      </c>
      <c r="B32" s="59"/>
      <c r="C32" s="180" t="s">
        <v>250</v>
      </c>
      <c r="D32" s="59"/>
      <c r="E32" s="181">
        <v>2500</v>
      </c>
      <c r="F32" s="59"/>
      <c r="G32" s="174"/>
      <c r="H32" s="59"/>
      <c r="I32" s="174"/>
      <c r="J32" s="139">
        <v>2500</v>
      </c>
      <c r="K32" s="174"/>
      <c r="L32" s="140">
        <v>0</v>
      </c>
      <c r="M32" s="174"/>
      <c r="N32" s="59"/>
      <c r="O32" s="174"/>
      <c r="P32" s="59"/>
      <c r="Q32" s="59"/>
    </row>
    <row r="33" spans="1:18" ht="19.5" customHeight="1">
      <c r="A33" s="155" t="s">
        <v>488</v>
      </c>
      <c r="B33" s="133" t="s">
        <v>352</v>
      </c>
      <c r="C33" s="152" t="s">
        <v>250</v>
      </c>
      <c r="D33" s="133" t="s">
        <v>489</v>
      </c>
      <c r="E33" s="182">
        <v>103194.64</v>
      </c>
      <c r="F33" s="134" t="s">
        <v>233</v>
      </c>
      <c r="G33" s="151" t="s">
        <v>352</v>
      </c>
      <c r="H33" s="133" t="s">
        <v>251</v>
      </c>
      <c r="I33" s="152" t="s">
        <v>490</v>
      </c>
      <c r="J33" s="141">
        <v>103194.64</v>
      </c>
      <c r="K33" s="152" t="s">
        <v>233</v>
      </c>
      <c r="L33" s="59"/>
      <c r="M33" s="151" t="s">
        <v>352</v>
      </c>
      <c r="N33" s="133" t="s">
        <v>235</v>
      </c>
      <c r="O33" s="151" t="s">
        <v>356</v>
      </c>
      <c r="P33" s="183">
        <v>103194.64</v>
      </c>
      <c r="Q33" s="134" t="s">
        <v>233</v>
      </c>
      <c r="R33" s="7"/>
    </row>
    <row r="34" spans="1:18" ht="19.5" customHeight="1">
      <c r="A34" s="154" t="s">
        <v>488</v>
      </c>
      <c r="B34" s="59"/>
      <c r="C34" s="180" t="s">
        <v>250</v>
      </c>
      <c r="D34" s="59"/>
      <c r="E34" s="181">
        <v>103194.64</v>
      </c>
      <c r="F34" s="59"/>
      <c r="G34" s="174"/>
      <c r="H34" s="59"/>
      <c r="I34" s="174"/>
      <c r="J34" s="139">
        <v>103194.64</v>
      </c>
      <c r="K34" s="174"/>
      <c r="L34" s="140">
        <v>0</v>
      </c>
      <c r="M34" s="174"/>
      <c r="N34" s="59"/>
      <c r="O34" s="174"/>
      <c r="P34" s="59"/>
      <c r="Q34" s="59"/>
    </row>
    <row r="35" spans="1:18">
      <c r="A35" s="155" t="s">
        <v>491</v>
      </c>
      <c r="B35" s="133" t="s">
        <v>360</v>
      </c>
      <c r="C35" s="152" t="s">
        <v>250</v>
      </c>
      <c r="D35" s="133" t="s">
        <v>492</v>
      </c>
      <c r="E35" s="182">
        <v>8100</v>
      </c>
      <c r="F35" s="134" t="s">
        <v>233</v>
      </c>
      <c r="G35" s="151" t="s">
        <v>360</v>
      </c>
      <c r="H35" s="133" t="s">
        <v>251</v>
      </c>
      <c r="I35" s="152" t="s">
        <v>493</v>
      </c>
      <c r="J35" s="141">
        <v>8100</v>
      </c>
      <c r="K35" s="152" t="s">
        <v>233</v>
      </c>
      <c r="L35" s="59"/>
      <c r="M35" s="151" t="s">
        <v>360</v>
      </c>
      <c r="N35" s="133" t="s">
        <v>235</v>
      </c>
      <c r="O35" s="151" t="s">
        <v>367</v>
      </c>
      <c r="P35" s="183">
        <v>8100</v>
      </c>
      <c r="Q35" s="134" t="s">
        <v>233</v>
      </c>
      <c r="R35" s="7"/>
    </row>
    <row r="36" spans="1:18">
      <c r="A36" s="154" t="s">
        <v>491</v>
      </c>
      <c r="B36" s="59"/>
      <c r="C36" s="180" t="s">
        <v>250</v>
      </c>
      <c r="D36" s="59"/>
      <c r="E36" s="181">
        <v>8100</v>
      </c>
      <c r="F36" s="59"/>
      <c r="G36" s="174"/>
      <c r="H36" s="59"/>
      <c r="I36" s="174"/>
      <c r="J36" s="139">
        <v>8100</v>
      </c>
      <c r="K36" s="174"/>
      <c r="L36" s="140">
        <v>0</v>
      </c>
      <c r="M36" s="174"/>
      <c r="N36" s="59"/>
      <c r="O36" s="174"/>
      <c r="P36" s="59"/>
      <c r="Q36" s="59"/>
    </row>
    <row r="37" spans="1:18">
      <c r="A37" s="155" t="s">
        <v>494</v>
      </c>
      <c r="B37" s="133" t="s">
        <v>360</v>
      </c>
      <c r="C37" s="152" t="s">
        <v>250</v>
      </c>
      <c r="D37" s="133" t="s">
        <v>495</v>
      </c>
      <c r="E37" s="182">
        <v>3300</v>
      </c>
      <c r="F37" s="134" t="s">
        <v>233</v>
      </c>
      <c r="G37" s="151" t="s">
        <v>360</v>
      </c>
      <c r="H37" s="133" t="s">
        <v>251</v>
      </c>
      <c r="I37" s="152" t="s">
        <v>496</v>
      </c>
      <c r="J37" s="141">
        <v>3300</v>
      </c>
      <c r="K37" s="152" t="s">
        <v>233</v>
      </c>
      <c r="L37" s="59"/>
      <c r="M37" s="151" t="s">
        <v>360</v>
      </c>
      <c r="N37" s="133" t="s">
        <v>235</v>
      </c>
      <c r="O37" s="151" t="s">
        <v>361</v>
      </c>
      <c r="P37" s="183">
        <v>3300</v>
      </c>
      <c r="Q37" s="134" t="s">
        <v>233</v>
      </c>
      <c r="R37" s="7"/>
    </row>
    <row r="38" spans="1:18">
      <c r="A38" s="154" t="s">
        <v>494</v>
      </c>
      <c r="B38" s="59"/>
      <c r="C38" s="180" t="s">
        <v>250</v>
      </c>
      <c r="D38" s="59"/>
      <c r="E38" s="181">
        <v>3300</v>
      </c>
      <c r="F38" s="59"/>
      <c r="G38" s="174"/>
      <c r="H38" s="59"/>
      <c r="I38" s="174"/>
      <c r="J38" s="139">
        <v>3300</v>
      </c>
      <c r="K38" s="174"/>
      <c r="L38" s="140">
        <v>0</v>
      </c>
      <c r="M38" s="174"/>
      <c r="N38" s="59"/>
      <c r="O38" s="174"/>
      <c r="P38" s="59"/>
      <c r="Q38" s="59"/>
    </row>
    <row r="39" spans="1:18">
      <c r="A39" s="155" t="s">
        <v>497</v>
      </c>
      <c r="B39" s="133" t="s">
        <v>360</v>
      </c>
      <c r="C39" s="152" t="s">
        <v>250</v>
      </c>
      <c r="D39" s="133" t="s">
        <v>498</v>
      </c>
      <c r="E39" s="182">
        <v>25831.57</v>
      </c>
      <c r="F39" s="134" t="s">
        <v>233</v>
      </c>
      <c r="G39" s="151" t="s">
        <v>360</v>
      </c>
      <c r="H39" s="133" t="s">
        <v>251</v>
      </c>
      <c r="I39" s="152" t="s">
        <v>499</v>
      </c>
      <c r="J39" s="141">
        <v>25831.57</v>
      </c>
      <c r="K39" s="152" t="s">
        <v>233</v>
      </c>
      <c r="L39" s="59"/>
      <c r="M39" s="151" t="s">
        <v>360</v>
      </c>
      <c r="N39" s="133" t="s">
        <v>235</v>
      </c>
      <c r="O39" s="151" t="s">
        <v>364</v>
      </c>
      <c r="P39" s="183">
        <v>25831.57</v>
      </c>
      <c r="Q39" s="134" t="s">
        <v>233</v>
      </c>
      <c r="R39" s="7"/>
    </row>
    <row r="40" spans="1:18">
      <c r="A40" s="154" t="s">
        <v>497</v>
      </c>
      <c r="B40" s="59"/>
      <c r="C40" s="180" t="s">
        <v>250</v>
      </c>
      <c r="D40" s="59"/>
      <c r="E40" s="181">
        <v>25831.57</v>
      </c>
      <c r="F40" s="59"/>
      <c r="G40" s="174"/>
      <c r="H40" s="59"/>
      <c r="I40" s="174"/>
      <c r="J40" s="139">
        <v>25831.57</v>
      </c>
      <c r="K40" s="174"/>
      <c r="L40" s="140">
        <v>0</v>
      </c>
      <c r="M40" s="174"/>
      <c r="N40" s="59"/>
      <c r="O40" s="174"/>
      <c r="P40" s="59"/>
      <c r="Q40" s="59"/>
    </row>
    <row r="41" spans="1:18">
      <c r="A41" s="155" t="s">
        <v>500</v>
      </c>
      <c r="B41" s="133" t="s">
        <v>371</v>
      </c>
      <c r="C41" s="152" t="s">
        <v>250</v>
      </c>
      <c r="D41" s="133" t="s">
        <v>501</v>
      </c>
      <c r="E41" s="182">
        <v>41916.050000000003</v>
      </c>
      <c r="F41" s="134" t="s">
        <v>233</v>
      </c>
      <c r="G41" s="151" t="s">
        <v>371</v>
      </c>
      <c r="H41" s="133" t="s">
        <v>251</v>
      </c>
      <c r="I41" s="152" t="s">
        <v>502</v>
      </c>
      <c r="J41" s="141">
        <v>41916.050000000003</v>
      </c>
      <c r="K41" s="152" t="s">
        <v>233</v>
      </c>
      <c r="L41" s="59"/>
      <c r="M41" s="151" t="s">
        <v>371</v>
      </c>
      <c r="N41" s="133" t="s">
        <v>235</v>
      </c>
      <c r="O41" s="151" t="s">
        <v>375</v>
      </c>
      <c r="P41" s="183">
        <v>41916.050000000003</v>
      </c>
      <c r="Q41" s="134" t="s">
        <v>233</v>
      </c>
      <c r="R41" s="7"/>
    </row>
    <row r="42" spans="1:18">
      <c r="A42" s="154" t="s">
        <v>500</v>
      </c>
      <c r="B42" s="59"/>
      <c r="C42" s="180" t="s">
        <v>250</v>
      </c>
      <c r="D42" s="59"/>
      <c r="E42" s="181">
        <v>41916.050000000003</v>
      </c>
      <c r="F42" s="59"/>
      <c r="G42" s="174"/>
      <c r="H42" s="59"/>
      <c r="I42" s="174"/>
      <c r="J42" s="139">
        <v>41916.050000000003</v>
      </c>
      <c r="K42" s="174"/>
      <c r="L42" s="140">
        <v>0</v>
      </c>
      <c r="M42" s="174"/>
      <c r="N42" s="59"/>
      <c r="O42" s="174"/>
      <c r="P42" s="59"/>
      <c r="Q42" s="59"/>
    </row>
    <row r="43" spans="1:18">
      <c r="A43" s="155" t="s">
        <v>503</v>
      </c>
      <c r="B43" s="133" t="s">
        <v>371</v>
      </c>
      <c r="C43" s="152" t="s">
        <v>250</v>
      </c>
      <c r="D43" s="133" t="s">
        <v>504</v>
      </c>
      <c r="E43" s="182">
        <v>16645.080000000002</v>
      </c>
      <c r="F43" s="134" t="s">
        <v>233</v>
      </c>
      <c r="G43" s="151" t="s">
        <v>371</v>
      </c>
      <c r="H43" s="133" t="s">
        <v>251</v>
      </c>
      <c r="I43" s="152" t="s">
        <v>505</v>
      </c>
      <c r="J43" s="141">
        <v>16645.080000000002</v>
      </c>
      <c r="K43" s="152" t="s">
        <v>233</v>
      </c>
      <c r="L43" s="59"/>
      <c r="M43" s="151" t="s">
        <v>371</v>
      </c>
      <c r="N43" s="133" t="s">
        <v>235</v>
      </c>
      <c r="O43" s="151" t="s">
        <v>372</v>
      </c>
      <c r="P43" s="183">
        <v>16645.080000000002</v>
      </c>
      <c r="Q43" s="134" t="s">
        <v>233</v>
      </c>
      <c r="R43" s="7"/>
    </row>
    <row r="44" spans="1:18">
      <c r="A44" s="154" t="s">
        <v>503</v>
      </c>
      <c r="B44" s="59"/>
      <c r="C44" s="180" t="s">
        <v>250</v>
      </c>
      <c r="D44" s="59"/>
      <c r="E44" s="181">
        <v>16645.080000000002</v>
      </c>
      <c r="F44" s="59"/>
      <c r="G44" s="174"/>
      <c r="H44" s="59"/>
      <c r="I44" s="174"/>
      <c r="J44" s="139">
        <v>16645.080000000002</v>
      </c>
      <c r="K44" s="174"/>
      <c r="L44" s="140">
        <v>0</v>
      </c>
      <c r="M44" s="174"/>
      <c r="N44" s="59"/>
      <c r="O44" s="174"/>
      <c r="P44" s="59"/>
      <c r="Q44" s="59"/>
    </row>
    <row r="45" spans="1:18">
      <c r="A45" s="155" t="s">
        <v>506</v>
      </c>
      <c r="B45" s="133" t="s">
        <v>379</v>
      </c>
      <c r="C45" s="152" t="s">
        <v>250</v>
      </c>
      <c r="D45" s="133" t="s">
        <v>507</v>
      </c>
      <c r="E45" s="182">
        <v>21602.46</v>
      </c>
      <c r="F45" s="134" t="s">
        <v>233</v>
      </c>
      <c r="G45" s="151" t="s">
        <v>379</v>
      </c>
      <c r="H45" s="133" t="s">
        <v>251</v>
      </c>
      <c r="I45" s="152" t="s">
        <v>508</v>
      </c>
      <c r="J45" s="141">
        <v>21602.46</v>
      </c>
      <c r="K45" s="152" t="s">
        <v>233</v>
      </c>
      <c r="L45" s="59"/>
      <c r="M45" s="151" t="s">
        <v>379</v>
      </c>
      <c r="N45" s="133" t="s">
        <v>235</v>
      </c>
      <c r="O45" s="151" t="s">
        <v>380</v>
      </c>
      <c r="P45" s="183">
        <v>21602.46</v>
      </c>
      <c r="Q45" s="134" t="s">
        <v>233</v>
      </c>
      <c r="R45" s="7"/>
    </row>
    <row r="46" spans="1:18">
      <c r="A46" s="154" t="s">
        <v>506</v>
      </c>
      <c r="B46" s="59"/>
      <c r="C46" s="180" t="s">
        <v>250</v>
      </c>
      <c r="D46" s="59"/>
      <c r="E46" s="181">
        <v>21602.46</v>
      </c>
      <c r="F46" s="59"/>
      <c r="G46" s="174"/>
      <c r="H46" s="59"/>
      <c r="I46" s="174"/>
      <c r="J46" s="139">
        <v>21602.46</v>
      </c>
      <c r="K46" s="174"/>
      <c r="L46" s="140">
        <v>0</v>
      </c>
      <c r="M46" s="174"/>
      <c r="N46" s="59"/>
      <c r="O46" s="174"/>
      <c r="P46" s="59"/>
      <c r="Q46" s="59"/>
    </row>
    <row r="47" spans="1:18">
      <c r="A47" s="155" t="s">
        <v>509</v>
      </c>
      <c r="B47" s="133" t="s">
        <v>379</v>
      </c>
      <c r="C47" s="152" t="s">
        <v>250</v>
      </c>
      <c r="D47" s="133" t="s">
        <v>510</v>
      </c>
      <c r="E47" s="182">
        <v>26625.61</v>
      </c>
      <c r="F47" s="134" t="s">
        <v>233</v>
      </c>
      <c r="G47" s="151" t="s">
        <v>379</v>
      </c>
      <c r="H47" s="133" t="s">
        <v>251</v>
      </c>
      <c r="I47" s="152" t="s">
        <v>511</v>
      </c>
      <c r="J47" s="141">
        <v>26625.61</v>
      </c>
      <c r="K47" s="152" t="s">
        <v>233</v>
      </c>
      <c r="L47" s="59"/>
      <c r="M47" s="151" t="s">
        <v>379</v>
      </c>
      <c r="N47" s="133" t="s">
        <v>235</v>
      </c>
      <c r="O47" s="151" t="s">
        <v>383</v>
      </c>
      <c r="P47" s="183">
        <v>26625.61</v>
      </c>
      <c r="Q47" s="134" t="s">
        <v>233</v>
      </c>
      <c r="R47" s="7"/>
    </row>
    <row r="48" spans="1:18">
      <c r="A48" s="154" t="s">
        <v>509</v>
      </c>
      <c r="B48" s="59"/>
      <c r="C48" s="180" t="s">
        <v>250</v>
      </c>
      <c r="D48" s="59"/>
      <c r="E48" s="181">
        <v>26625.61</v>
      </c>
      <c r="F48" s="59"/>
      <c r="G48" s="174"/>
      <c r="H48" s="59"/>
      <c r="I48" s="174"/>
      <c r="J48" s="139">
        <v>26625.61</v>
      </c>
      <c r="K48" s="174"/>
      <c r="L48" s="140">
        <v>0</v>
      </c>
      <c r="M48" s="174"/>
      <c r="N48" s="59"/>
      <c r="O48" s="174"/>
      <c r="P48" s="59"/>
      <c r="Q48" s="59"/>
    </row>
    <row r="49" spans="1:18">
      <c r="A49" s="155" t="s">
        <v>512</v>
      </c>
      <c r="B49" s="133" t="s">
        <v>387</v>
      </c>
      <c r="C49" s="152" t="s">
        <v>250</v>
      </c>
      <c r="D49" s="133" t="s">
        <v>513</v>
      </c>
      <c r="E49" s="182">
        <v>37381.08</v>
      </c>
      <c r="F49" s="134" t="s">
        <v>233</v>
      </c>
      <c r="G49" s="151" t="s">
        <v>387</v>
      </c>
      <c r="H49" s="133" t="s">
        <v>251</v>
      </c>
      <c r="I49" s="152" t="s">
        <v>514</v>
      </c>
      <c r="J49" s="141">
        <v>37381.08</v>
      </c>
      <c r="K49" s="152" t="s">
        <v>233</v>
      </c>
      <c r="L49" s="59"/>
      <c r="M49" s="151" t="s">
        <v>387</v>
      </c>
      <c r="N49" s="133" t="s">
        <v>235</v>
      </c>
      <c r="O49" s="151" t="s">
        <v>394</v>
      </c>
      <c r="P49" s="183">
        <v>37381.08</v>
      </c>
      <c r="Q49" s="134" t="s">
        <v>233</v>
      </c>
      <c r="R49" s="7"/>
    </row>
    <row r="50" spans="1:18">
      <c r="A50" s="154" t="s">
        <v>512</v>
      </c>
      <c r="B50" s="59"/>
      <c r="C50" s="180" t="s">
        <v>250</v>
      </c>
      <c r="D50" s="59"/>
      <c r="E50" s="181">
        <v>37381.08</v>
      </c>
      <c r="F50" s="59"/>
      <c r="G50" s="174"/>
      <c r="H50" s="59"/>
      <c r="I50" s="174"/>
      <c r="J50" s="139">
        <v>37381.08</v>
      </c>
      <c r="K50" s="174"/>
      <c r="L50" s="140">
        <v>0</v>
      </c>
      <c r="M50" s="174"/>
      <c r="N50" s="59"/>
      <c r="O50" s="174"/>
      <c r="P50" s="59"/>
      <c r="Q50" s="59"/>
    </row>
    <row r="51" spans="1:18">
      <c r="A51" s="155" t="s">
        <v>515</v>
      </c>
      <c r="B51" s="133" t="s">
        <v>387</v>
      </c>
      <c r="C51" s="152" t="s">
        <v>250</v>
      </c>
      <c r="D51" s="133" t="s">
        <v>516</v>
      </c>
      <c r="E51" s="182">
        <v>33231.93</v>
      </c>
      <c r="F51" s="134" t="s">
        <v>233</v>
      </c>
      <c r="G51" s="151" t="s">
        <v>387</v>
      </c>
      <c r="H51" s="133" t="s">
        <v>251</v>
      </c>
      <c r="I51" s="152" t="s">
        <v>517</v>
      </c>
      <c r="J51" s="141">
        <v>33231.93</v>
      </c>
      <c r="K51" s="152" t="s">
        <v>233</v>
      </c>
      <c r="L51" s="59"/>
      <c r="M51" s="151" t="s">
        <v>387</v>
      </c>
      <c r="N51" s="133" t="s">
        <v>235</v>
      </c>
      <c r="O51" s="151" t="s">
        <v>388</v>
      </c>
      <c r="P51" s="183">
        <v>33231.93</v>
      </c>
      <c r="Q51" s="134" t="s">
        <v>233</v>
      </c>
      <c r="R51" s="7"/>
    </row>
    <row r="52" spans="1:18">
      <c r="A52" s="154" t="s">
        <v>515</v>
      </c>
      <c r="B52" s="59"/>
      <c r="C52" s="180" t="s">
        <v>250</v>
      </c>
      <c r="D52" s="59"/>
      <c r="E52" s="181">
        <v>33231.93</v>
      </c>
      <c r="F52" s="59"/>
      <c r="G52" s="174"/>
      <c r="H52" s="59"/>
      <c r="I52" s="174"/>
      <c r="J52" s="139">
        <v>33231.93</v>
      </c>
      <c r="K52" s="174"/>
      <c r="L52" s="140">
        <v>0</v>
      </c>
      <c r="M52" s="174"/>
      <c r="N52" s="59"/>
      <c r="O52" s="174"/>
      <c r="P52" s="59"/>
      <c r="Q52" s="59"/>
    </row>
    <row r="53" spans="1:18">
      <c r="A53" s="155" t="s">
        <v>518</v>
      </c>
      <c r="B53" s="133" t="s">
        <v>387</v>
      </c>
      <c r="C53" s="152" t="s">
        <v>250</v>
      </c>
      <c r="D53" s="133" t="s">
        <v>519</v>
      </c>
      <c r="E53" s="182">
        <v>7272</v>
      </c>
      <c r="F53" s="134" t="s">
        <v>233</v>
      </c>
      <c r="G53" s="151" t="s">
        <v>387</v>
      </c>
      <c r="H53" s="133" t="s">
        <v>251</v>
      </c>
      <c r="I53" s="152" t="s">
        <v>520</v>
      </c>
      <c r="J53" s="141">
        <v>7272</v>
      </c>
      <c r="K53" s="152" t="s">
        <v>233</v>
      </c>
      <c r="L53" s="59"/>
      <c r="M53" s="151" t="s">
        <v>387</v>
      </c>
      <c r="N53" s="133" t="s">
        <v>235</v>
      </c>
      <c r="O53" s="151" t="s">
        <v>397</v>
      </c>
      <c r="P53" s="183">
        <v>7272</v>
      </c>
      <c r="Q53" s="134" t="s">
        <v>233</v>
      </c>
      <c r="R53" s="7"/>
    </row>
    <row r="54" spans="1:18">
      <c r="A54" s="154" t="s">
        <v>518</v>
      </c>
      <c r="B54" s="59"/>
      <c r="C54" s="180" t="s">
        <v>250</v>
      </c>
      <c r="D54" s="59"/>
      <c r="E54" s="181">
        <v>7272</v>
      </c>
      <c r="F54" s="59"/>
      <c r="G54" s="174"/>
      <c r="H54" s="59"/>
      <c r="I54" s="174"/>
      <c r="J54" s="139">
        <v>7272</v>
      </c>
      <c r="K54" s="174"/>
      <c r="L54" s="140">
        <v>0</v>
      </c>
      <c r="M54" s="174"/>
      <c r="N54" s="59"/>
      <c r="O54" s="174"/>
      <c r="P54" s="59"/>
      <c r="Q54" s="59"/>
    </row>
    <row r="55" spans="1:18">
      <c r="A55" s="155" t="s">
        <v>521</v>
      </c>
      <c r="B55" s="133" t="s">
        <v>387</v>
      </c>
      <c r="C55" s="152" t="s">
        <v>250</v>
      </c>
      <c r="D55" s="133" t="s">
        <v>522</v>
      </c>
      <c r="E55" s="182">
        <v>10908</v>
      </c>
      <c r="F55" s="134" t="s">
        <v>233</v>
      </c>
      <c r="G55" s="151" t="s">
        <v>387</v>
      </c>
      <c r="H55" s="133" t="s">
        <v>251</v>
      </c>
      <c r="I55" s="152" t="s">
        <v>523</v>
      </c>
      <c r="J55" s="141">
        <v>10908</v>
      </c>
      <c r="K55" s="152" t="s">
        <v>233</v>
      </c>
      <c r="L55" s="59"/>
      <c r="M55" s="151" t="s">
        <v>387</v>
      </c>
      <c r="N55" s="133" t="s">
        <v>235</v>
      </c>
      <c r="O55" s="151" t="s">
        <v>400</v>
      </c>
      <c r="P55" s="183">
        <v>10908</v>
      </c>
      <c r="Q55" s="134" t="s">
        <v>233</v>
      </c>
      <c r="R55" s="7"/>
    </row>
    <row r="56" spans="1:18">
      <c r="A56" s="154" t="s">
        <v>521</v>
      </c>
      <c r="B56" s="59"/>
      <c r="C56" s="180" t="s">
        <v>250</v>
      </c>
      <c r="D56" s="59"/>
      <c r="E56" s="181">
        <v>10908</v>
      </c>
      <c r="F56" s="59"/>
      <c r="G56" s="174"/>
      <c r="H56" s="59"/>
      <c r="I56" s="174"/>
      <c r="J56" s="139">
        <v>10908</v>
      </c>
      <c r="K56" s="174"/>
      <c r="L56" s="140">
        <v>0</v>
      </c>
      <c r="M56" s="174"/>
      <c r="N56" s="59"/>
      <c r="O56" s="174"/>
      <c r="P56" s="59"/>
      <c r="Q56" s="59"/>
    </row>
    <row r="57" spans="1:18">
      <c r="A57" s="155" t="s">
        <v>524</v>
      </c>
      <c r="B57" s="133" t="s">
        <v>387</v>
      </c>
      <c r="C57" s="152" t="s">
        <v>250</v>
      </c>
      <c r="D57" s="133" t="s">
        <v>525</v>
      </c>
      <c r="E57" s="182">
        <v>3847.5</v>
      </c>
      <c r="F57" s="134" t="s">
        <v>233</v>
      </c>
      <c r="G57" s="151" t="s">
        <v>387</v>
      </c>
      <c r="H57" s="133" t="s">
        <v>251</v>
      </c>
      <c r="I57" s="152" t="s">
        <v>526</v>
      </c>
      <c r="J57" s="141">
        <v>3847.5</v>
      </c>
      <c r="K57" s="152" t="s">
        <v>233</v>
      </c>
      <c r="L57" s="59"/>
      <c r="M57" s="151" t="s">
        <v>387</v>
      </c>
      <c r="N57" s="133" t="s">
        <v>235</v>
      </c>
      <c r="O57" s="151" t="s">
        <v>391</v>
      </c>
      <c r="P57" s="183">
        <v>3847.5</v>
      </c>
      <c r="Q57" s="134" t="s">
        <v>233</v>
      </c>
      <c r="R57" s="7"/>
    </row>
    <row r="58" spans="1:18">
      <c r="A58" s="154" t="s">
        <v>524</v>
      </c>
      <c r="B58" s="59"/>
      <c r="C58" s="180" t="s">
        <v>250</v>
      </c>
      <c r="D58" s="59"/>
      <c r="E58" s="181">
        <v>3847.5</v>
      </c>
      <c r="F58" s="59"/>
      <c r="G58" s="174"/>
      <c r="H58" s="59"/>
      <c r="I58" s="174"/>
      <c r="J58" s="139">
        <v>3847.5</v>
      </c>
      <c r="K58" s="174"/>
      <c r="L58" s="140">
        <v>0</v>
      </c>
      <c r="M58" s="174"/>
      <c r="N58" s="59"/>
      <c r="O58" s="174"/>
      <c r="P58" s="59"/>
      <c r="Q58" s="59"/>
    </row>
    <row r="59" spans="1:18">
      <c r="A59" s="155" t="s">
        <v>527</v>
      </c>
      <c r="B59" s="133" t="s">
        <v>387</v>
      </c>
      <c r="C59" s="152" t="s">
        <v>250</v>
      </c>
      <c r="D59" s="133" t="s">
        <v>528</v>
      </c>
      <c r="E59" s="182">
        <v>5771.25</v>
      </c>
      <c r="F59" s="134" t="s">
        <v>233</v>
      </c>
      <c r="G59" s="151" t="s">
        <v>387</v>
      </c>
      <c r="H59" s="133" t="s">
        <v>251</v>
      </c>
      <c r="I59" s="152" t="s">
        <v>529</v>
      </c>
      <c r="J59" s="141">
        <v>5771.25</v>
      </c>
      <c r="K59" s="152" t="s">
        <v>233</v>
      </c>
      <c r="L59" s="59"/>
      <c r="M59" s="151" t="s">
        <v>387</v>
      </c>
      <c r="N59" s="133" t="s">
        <v>235</v>
      </c>
      <c r="O59" s="151" t="s">
        <v>403</v>
      </c>
      <c r="P59" s="183">
        <v>5771.25</v>
      </c>
      <c r="Q59" s="134" t="s">
        <v>233</v>
      </c>
      <c r="R59" s="7"/>
    </row>
    <row r="60" spans="1:18">
      <c r="A60" s="154" t="s">
        <v>527</v>
      </c>
      <c r="B60" s="59"/>
      <c r="C60" s="180" t="s">
        <v>250</v>
      </c>
      <c r="D60" s="59"/>
      <c r="E60" s="181">
        <v>5771.25</v>
      </c>
      <c r="F60" s="59"/>
      <c r="G60" s="174"/>
      <c r="H60" s="59"/>
      <c r="I60" s="174"/>
      <c r="J60" s="139">
        <v>5771.25</v>
      </c>
      <c r="K60" s="174"/>
      <c r="L60" s="140">
        <v>0</v>
      </c>
      <c r="M60" s="174"/>
      <c r="N60" s="59"/>
      <c r="O60" s="174"/>
      <c r="P60" s="59"/>
      <c r="Q60" s="59"/>
    </row>
    <row r="61" spans="1:18">
      <c r="A61" s="155" t="s">
        <v>530</v>
      </c>
      <c r="B61" s="133" t="s">
        <v>387</v>
      </c>
      <c r="C61" s="152" t="s">
        <v>250</v>
      </c>
      <c r="D61" s="133" t="s">
        <v>531</v>
      </c>
      <c r="E61" s="182">
        <v>16405.7</v>
      </c>
      <c r="F61" s="134" t="s">
        <v>233</v>
      </c>
      <c r="G61" s="151" t="s">
        <v>387</v>
      </c>
      <c r="H61" s="133" t="s">
        <v>251</v>
      </c>
      <c r="I61" s="152" t="s">
        <v>532</v>
      </c>
      <c r="J61" s="141">
        <v>16405.7</v>
      </c>
      <c r="K61" s="152" t="s">
        <v>233</v>
      </c>
      <c r="L61" s="59"/>
      <c r="M61" s="151" t="s">
        <v>387</v>
      </c>
      <c r="N61" s="133" t="s">
        <v>235</v>
      </c>
      <c r="O61" s="151" t="s">
        <v>406</v>
      </c>
      <c r="P61" s="183">
        <v>16405.7</v>
      </c>
      <c r="Q61" s="134" t="s">
        <v>233</v>
      </c>
      <c r="R61" s="7"/>
    </row>
    <row r="62" spans="1:18">
      <c r="A62" s="154" t="s">
        <v>530</v>
      </c>
      <c r="B62" s="59"/>
      <c r="C62" s="180" t="s">
        <v>250</v>
      </c>
      <c r="D62" s="59"/>
      <c r="E62" s="181">
        <v>16405.7</v>
      </c>
      <c r="F62" s="59"/>
      <c r="G62" s="174"/>
      <c r="H62" s="59"/>
      <c r="I62" s="174"/>
      <c r="J62" s="139">
        <v>16405.7</v>
      </c>
      <c r="K62" s="174"/>
      <c r="L62" s="140">
        <v>0</v>
      </c>
      <c r="M62" s="174"/>
      <c r="N62" s="59"/>
      <c r="O62" s="174"/>
      <c r="P62" s="59"/>
      <c r="Q62" s="59"/>
    </row>
    <row r="63" spans="1:18">
      <c r="A63" s="155" t="s">
        <v>533</v>
      </c>
      <c r="B63" s="133" t="s">
        <v>410</v>
      </c>
      <c r="C63" s="152" t="s">
        <v>250</v>
      </c>
      <c r="D63" s="133" t="s">
        <v>534</v>
      </c>
      <c r="E63" s="182">
        <v>20296.310000000001</v>
      </c>
      <c r="F63" s="134" t="s">
        <v>233</v>
      </c>
      <c r="G63" s="151" t="s">
        <v>410</v>
      </c>
      <c r="H63" s="133" t="s">
        <v>251</v>
      </c>
      <c r="I63" s="152" t="s">
        <v>535</v>
      </c>
      <c r="J63" s="141">
        <v>20296.310000000001</v>
      </c>
      <c r="K63" s="152" t="s">
        <v>233</v>
      </c>
      <c r="L63" s="59"/>
      <c r="M63" s="151" t="s">
        <v>410</v>
      </c>
      <c r="N63" s="133" t="s">
        <v>235</v>
      </c>
      <c r="O63" s="151" t="s">
        <v>411</v>
      </c>
      <c r="P63" s="183">
        <v>20296.310000000001</v>
      </c>
      <c r="Q63" s="134" t="s">
        <v>233</v>
      </c>
      <c r="R63" s="7"/>
    </row>
    <row r="64" spans="1:18">
      <c r="A64" s="154" t="s">
        <v>533</v>
      </c>
      <c r="B64" s="59"/>
      <c r="C64" s="180" t="s">
        <v>250</v>
      </c>
      <c r="D64" s="59"/>
      <c r="E64" s="181">
        <v>20296.310000000001</v>
      </c>
      <c r="F64" s="59"/>
      <c r="G64" s="174"/>
      <c r="H64" s="59"/>
      <c r="I64" s="174"/>
      <c r="J64" s="139">
        <v>20296.310000000001</v>
      </c>
      <c r="K64" s="174"/>
      <c r="L64" s="140">
        <v>0</v>
      </c>
      <c r="M64" s="174"/>
      <c r="N64" s="59"/>
      <c r="O64" s="174"/>
      <c r="P64" s="59"/>
      <c r="Q64" s="59"/>
    </row>
    <row r="65" spans="1:18">
      <c r="A65" s="155" t="s">
        <v>536</v>
      </c>
      <c r="B65" s="133" t="s">
        <v>410</v>
      </c>
      <c r="C65" s="152" t="s">
        <v>250</v>
      </c>
      <c r="D65" s="133" t="s">
        <v>537</v>
      </c>
      <c r="E65" s="182">
        <v>32792.339999999997</v>
      </c>
      <c r="F65" s="134" t="s">
        <v>233</v>
      </c>
      <c r="G65" s="151" t="s">
        <v>410</v>
      </c>
      <c r="H65" s="133" t="s">
        <v>251</v>
      </c>
      <c r="I65" s="152" t="s">
        <v>538</v>
      </c>
      <c r="J65" s="141">
        <v>32792.339999999997</v>
      </c>
      <c r="K65" s="152" t="s">
        <v>233</v>
      </c>
      <c r="L65" s="59"/>
      <c r="M65" s="151" t="s">
        <v>410</v>
      </c>
      <c r="N65" s="133" t="s">
        <v>235</v>
      </c>
      <c r="O65" s="151" t="s">
        <v>414</v>
      </c>
      <c r="P65" s="183">
        <v>32792.339999999997</v>
      </c>
      <c r="Q65" s="134" t="s">
        <v>233</v>
      </c>
      <c r="R65" s="7"/>
    </row>
    <row r="66" spans="1:18">
      <c r="A66" s="154" t="s">
        <v>536</v>
      </c>
      <c r="B66" s="59"/>
      <c r="C66" s="180" t="s">
        <v>250</v>
      </c>
      <c r="D66" s="59"/>
      <c r="E66" s="181">
        <v>32792.339999999997</v>
      </c>
      <c r="F66" s="59"/>
      <c r="G66" s="174"/>
      <c r="H66" s="59"/>
      <c r="I66" s="174"/>
      <c r="J66" s="139">
        <v>32792.339999999997</v>
      </c>
      <c r="K66" s="174"/>
      <c r="L66" s="140">
        <v>0</v>
      </c>
      <c r="M66" s="174"/>
      <c r="N66" s="59"/>
      <c r="O66" s="174"/>
      <c r="P66" s="59"/>
      <c r="Q66" s="59"/>
    </row>
    <row r="67" spans="1:18">
      <c r="A67" s="155" t="s">
        <v>539</v>
      </c>
      <c r="B67" s="133" t="s">
        <v>418</v>
      </c>
      <c r="C67" s="152" t="s">
        <v>250</v>
      </c>
      <c r="D67" s="133" t="s">
        <v>540</v>
      </c>
      <c r="E67" s="182">
        <v>28569</v>
      </c>
      <c r="F67" s="134" t="s">
        <v>233</v>
      </c>
      <c r="G67" s="151" t="s">
        <v>418</v>
      </c>
      <c r="H67" s="133" t="s">
        <v>251</v>
      </c>
      <c r="I67" s="152" t="s">
        <v>541</v>
      </c>
      <c r="J67" s="141">
        <v>28569</v>
      </c>
      <c r="K67" s="152" t="s">
        <v>233</v>
      </c>
      <c r="L67" s="59"/>
      <c r="M67" s="151" t="s">
        <v>418</v>
      </c>
      <c r="N67" s="133" t="s">
        <v>235</v>
      </c>
      <c r="O67" s="151" t="s">
        <v>419</v>
      </c>
      <c r="P67" s="183">
        <v>28569</v>
      </c>
      <c r="Q67" s="134" t="s">
        <v>233</v>
      </c>
      <c r="R67" s="7"/>
    </row>
    <row r="68" spans="1:18">
      <c r="A68" s="154" t="s">
        <v>539</v>
      </c>
      <c r="B68" s="59"/>
      <c r="C68" s="180" t="s">
        <v>250</v>
      </c>
      <c r="D68" s="59"/>
      <c r="E68" s="181">
        <v>28569</v>
      </c>
      <c r="F68" s="59"/>
      <c r="G68" s="174"/>
      <c r="H68" s="59"/>
      <c r="I68" s="174"/>
      <c r="J68" s="139">
        <v>28569</v>
      </c>
      <c r="K68" s="174"/>
      <c r="L68" s="140">
        <v>0</v>
      </c>
      <c r="M68" s="174"/>
      <c r="N68" s="59"/>
      <c r="O68" s="174"/>
      <c r="P68" s="59"/>
      <c r="Q68" s="59"/>
    </row>
    <row r="69" spans="1:18">
      <c r="A69" s="155" t="s">
        <v>542</v>
      </c>
      <c r="B69" s="133" t="s">
        <v>418</v>
      </c>
      <c r="C69" s="152" t="s">
        <v>250</v>
      </c>
      <c r="D69" s="133" t="s">
        <v>543</v>
      </c>
      <c r="E69" s="182">
        <v>21846.03</v>
      </c>
      <c r="F69" s="134" t="s">
        <v>233</v>
      </c>
      <c r="G69" s="151" t="s">
        <v>418</v>
      </c>
      <c r="H69" s="133" t="s">
        <v>251</v>
      </c>
      <c r="I69" s="152" t="s">
        <v>544</v>
      </c>
      <c r="J69" s="141">
        <v>21846.03</v>
      </c>
      <c r="K69" s="152" t="s">
        <v>233</v>
      </c>
      <c r="L69" s="59"/>
      <c r="M69" s="151" t="s">
        <v>418</v>
      </c>
      <c r="N69" s="133" t="s">
        <v>235</v>
      </c>
      <c r="O69" s="151" t="s">
        <v>422</v>
      </c>
      <c r="P69" s="183">
        <v>21846.03</v>
      </c>
      <c r="Q69" s="134" t="s">
        <v>233</v>
      </c>
      <c r="R69" s="7"/>
    </row>
    <row r="70" spans="1:18">
      <c r="A70" s="154" t="s">
        <v>542</v>
      </c>
      <c r="B70" s="59"/>
      <c r="C70" s="180" t="s">
        <v>250</v>
      </c>
      <c r="D70" s="59"/>
      <c r="E70" s="181">
        <v>21846.03</v>
      </c>
      <c r="F70" s="59"/>
      <c r="G70" s="174"/>
      <c r="H70" s="59"/>
      <c r="I70" s="174"/>
      <c r="J70" s="139">
        <v>21846.03</v>
      </c>
      <c r="K70" s="174"/>
      <c r="L70" s="140">
        <v>0</v>
      </c>
      <c r="M70" s="174"/>
      <c r="N70" s="59"/>
      <c r="O70" s="174"/>
      <c r="P70" s="59"/>
      <c r="Q70" s="59"/>
    </row>
    <row r="71" spans="1:18">
      <c r="A71" s="155" t="s">
        <v>545</v>
      </c>
      <c r="B71" s="133" t="s">
        <v>426</v>
      </c>
      <c r="C71" s="152" t="s">
        <v>250</v>
      </c>
      <c r="D71" s="133" t="s">
        <v>546</v>
      </c>
      <c r="E71" s="182">
        <v>25911.53</v>
      </c>
      <c r="F71" s="134" t="s">
        <v>233</v>
      </c>
      <c r="G71" s="151" t="s">
        <v>426</v>
      </c>
      <c r="H71" s="133" t="s">
        <v>251</v>
      </c>
      <c r="I71" s="152" t="s">
        <v>547</v>
      </c>
      <c r="J71" s="141">
        <v>25911.53</v>
      </c>
      <c r="K71" s="152" t="s">
        <v>233</v>
      </c>
      <c r="L71" s="59"/>
      <c r="M71" s="151" t="s">
        <v>426</v>
      </c>
      <c r="N71" s="133" t="s">
        <v>235</v>
      </c>
      <c r="O71" s="151" t="s">
        <v>430</v>
      </c>
      <c r="P71" s="183">
        <v>25911.53</v>
      </c>
      <c r="Q71" s="134" t="s">
        <v>233</v>
      </c>
      <c r="R71" s="7"/>
    </row>
    <row r="72" spans="1:18">
      <c r="A72" s="154" t="s">
        <v>545</v>
      </c>
      <c r="B72" s="59"/>
      <c r="C72" s="180" t="s">
        <v>250</v>
      </c>
      <c r="D72" s="59"/>
      <c r="E72" s="181">
        <v>25911.53</v>
      </c>
      <c r="F72" s="59"/>
      <c r="G72" s="174"/>
      <c r="H72" s="59"/>
      <c r="I72" s="174"/>
      <c r="J72" s="139">
        <v>25911.53</v>
      </c>
      <c r="K72" s="174"/>
      <c r="L72" s="140">
        <v>0</v>
      </c>
      <c r="M72" s="174"/>
      <c r="N72" s="59"/>
      <c r="O72" s="174"/>
      <c r="P72" s="59"/>
      <c r="Q72" s="59"/>
    </row>
    <row r="73" spans="1:18">
      <c r="A73" s="155" t="s">
        <v>548</v>
      </c>
      <c r="B73" s="133" t="s">
        <v>426</v>
      </c>
      <c r="C73" s="152" t="s">
        <v>250</v>
      </c>
      <c r="D73" s="133" t="s">
        <v>549</v>
      </c>
      <c r="E73" s="182">
        <v>5000</v>
      </c>
      <c r="F73" s="134" t="s">
        <v>233</v>
      </c>
      <c r="G73" s="151" t="s">
        <v>426</v>
      </c>
      <c r="H73" s="133" t="s">
        <v>251</v>
      </c>
      <c r="I73" s="152" t="s">
        <v>550</v>
      </c>
      <c r="J73" s="141">
        <v>5000</v>
      </c>
      <c r="K73" s="152" t="s">
        <v>233</v>
      </c>
      <c r="L73" s="59"/>
      <c r="M73" s="151" t="s">
        <v>426</v>
      </c>
      <c r="N73" s="133" t="s">
        <v>235</v>
      </c>
      <c r="O73" s="151" t="s">
        <v>433</v>
      </c>
      <c r="P73" s="183">
        <v>5000</v>
      </c>
      <c r="Q73" s="134" t="s">
        <v>233</v>
      </c>
      <c r="R73" s="7"/>
    </row>
    <row r="74" spans="1:18">
      <c r="A74" s="154" t="s">
        <v>548</v>
      </c>
      <c r="B74" s="59"/>
      <c r="C74" s="180" t="s">
        <v>250</v>
      </c>
      <c r="D74" s="59"/>
      <c r="E74" s="181">
        <v>5000</v>
      </c>
      <c r="F74" s="59"/>
      <c r="G74" s="174"/>
      <c r="H74" s="59"/>
      <c r="I74" s="174"/>
      <c r="J74" s="139">
        <v>5000</v>
      </c>
      <c r="K74" s="174"/>
      <c r="L74" s="140">
        <v>0</v>
      </c>
      <c r="M74" s="174"/>
      <c r="N74" s="59"/>
      <c r="O74" s="174"/>
      <c r="P74" s="59"/>
      <c r="Q74" s="59"/>
    </row>
    <row r="75" spans="1:18">
      <c r="A75" s="155" t="s">
        <v>551</v>
      </c>
      <c r="B75" s="133" t="s">
        <v>552</v>
      </c>
      <c r="C75" s="152" t="s">
        <v>250</v>
      </c>
      <c r="D75" s="133" t="s">
        <v>553</v>
      </c>
      <c r="E75" s="182">
        <v>3600</v>
      </c>
      <c r="F75" s="134" t="s">
        <v>233</v>
      </c>
      <c r="G75" s="151" t="s">
        <v>552</v>
      </c>
      <c r="H75" s="133" t="s">
        <v>251</v>
      </c>
      <c r="I75" s="152" t="s">
        <v>554</v>
      </c>
      <c r="J75" s="141">
        <v>3600</v>
      </c>
      <c r="K75" s="152" t="s">
        <v>233</v>
      </c>
      <c r="L75" s="59"/>
      <c r="M75" s="151" t="s">
        <v>552</v>
      </c>
      <c r="N75" s="133" t="s">
        <v>235</v>
      </c>
      <c r="O75" s="151" t="s">
        <v>555</v>
      </c>
      <c r="P75" s="183">
        <v>3600</v>
      </c>
      <c r="Q75" s="134" t="s">
        <v>556</v>
      </c>
      <c r="R75" s="7"/>
    </row>
    <row r="76" spans="1:18">
      <c r="A76" s="156" t="s">
        <v>551</v>
      </c>
      <c r="B76" s="66"/>
      <c r="C76" s="184" t="s">
        <v>250</v>
      </c>
      <c r="D76" s="66"/>
      <c r="E76" s="185">
        <v>3600</v>
      </c>
      <c r="F76" s="66"/>
      <c r="G76" s="175"/>
      <c r="H76" s="66"/>
      <c r="I76" s="175"/>
      <c r="J76" s="142">
        <v>3600</v>
      </c>
      <c r="K76" s="175"/>
      <c r="L76" s="143">
        <v>0</v>
      </c>
      <c r="M76" s="175"/>
      <c r="N76" s="66"/>
      <c r="O76" s="175"/>
      <c r="P76" s="66"/>
      <c r="Q76" s="66"/>
    </row>
    <row r="78" spans="1:18">
      <c r="K78" s="144"/>
      <c r="L78" s="145"/>
      <c r="M78" s="145" t="s">
        <v>95</v>
      </c>
      <c r="N78" s="145"/>
      <c r="O78" s="145"/>
    </row>
    <row r="79" spans="1:18">
      <c r="K79" s="144"/>
      <c r="L79" s="145"/>
      <c r="M79" s="145"/>
      <c r="N79" s="145"/>
      <c r="O79" s="145"/>
    </row>
    <row r="80" spans="1:18">
      <c r="K80" s="144"/>
      <c r="L80" s="145"/>
      <c r="M80" s="145"/>
      <c r="N80" s="145"/>
      <c r="O80" s="145"/>
    </row>
    <row r="81" spans="11:15">
      <c r="K81" s="144"/>
      <c r="L81" s="145"/>
      <c r="M81" s="145" t="s">
        <v>267</v>
      </c>
      <c r="N81" s="145"/>
      <c r="O81" s="145"/>
    </row>
    <row r="82" spans="11:15">
      <c r="K82" s="144"/>
      <c r="L82" s="145"/>
      <c r="M82" s="145" t="s">
        <v>96</v>
      </c>
      <c r="N82" s="145"/>
      <c r="O82" s="145"/>
    </row>
  </sheetData>
  <mergeCells count="4">
    <mergeCell ref="A1:Q1"/>
    <mergeCell ref="A2:Q2"/>
    <mergeCell ref="A3:Q3"/>
    <mergeCell ref="A4:Q4"/>
  </mergeCells>
  <pageMargins left="0.11811023622047245" right="0.11811023622047245" top="0.55118110236220474" bottom="0.55118110236220474" header="0.31496062992125984" footer="0.31496062992125984"/>
  <pageSetup paperSize="9" scale="80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18"/>
  <sheetViews>
    <sheetView workbookViewId="0">
      <selection activeCell="I15" sqref="I15"/>
    </sheetView>
  </sheetViews>
  <sheetFormatPr defaultRowHeight="19.5"/>
  <cols>
    <col min="1" max="2" width="7.625" style="44" customWidth="1"/>
    <col min="3" max="3" width="27.875" style="44" customWidth="1"/>
    <col min="4" max="4" width="9" style="45"/>
    <col min="5" max="5" width="10.625" style="45" customWidth="1"/>
    <col min="6" max="6" width="7.375" style="45" customWidth="1"/>
    <col min="7" max="7" width="10.875" style="45" customWidth="1"/>
    <col min="8" max="16384" width="9" style="44"/>
  </cols>
  <sheetData>
    <row r="1" spans="1:10">
      <c r="A1" s="265" t="s">
        <v>132</v>
      </c>
      <c r="B1" s="265"/>
      <c r="C1" s="265"/>
      <c r="D1" s="265"/>
      <c r="E1" s="265"/>
      <c r="F1" s="265"/>
      <c r="G1" s="265"/>
    </row>
    <row r="2" spans="1:10">
      <c r="A2" s="265" t="s">
        <v>252</v>
      </c>
      <c r="B2" s="265"/>
      <c r="C2" s="265"/>
      <c r="D2" s="265"/>
      <c r="E2" s="265"/>
      <c r="F2" s="265"/>
      <c r="G2" s="265"/>
    </row>
    <row r="3" spans="1:10">
      <c r="A3" s="265" t="s">
        <v>282</v>
      </c>
      <c r="B3" s="265"/>
      <c r="C3" s="265"/>
      <c r="D3" s="265"/>
      <c r="E3" s="265"/>
      <c r="F3" s="265"/>
      <c r="G3" s="265"/>
    </row>
    <row r="4" spans="1:10">
      <c r="A4" s="265"/>
      <c r="B4" s="265"/>
      <c r="C4" s="265"/>
      <c r="D4" s="265"/>
      <c r="E4" s="265"/>
      <c r="F4" s="265"/>
      <c r="G4" s="265"/>
    </row>
    <row r="6" spans="1:10">
      <c r="A6" s="44" t="s">
        <v>253</v>
      </c>
      <c r="G6" s="46">
        <v>25000</v>
      </c>
    </row>
    <row r="7" spans="1:10">
      <c r="A7" s="47" t="s">
        <v>137</v>
      </c>
      <c r="B7" s="44" t="s">
        <v>254</v>
      </c>
      <c r="E7" s="45">
        <v>0</v>
      </c>
      <c r="G7" s="146"/>
    </row>
    <row r="8" spans="1:10">
      <c r="A8" s="47"/>
      <c r="B8" s="44" t="s">
        <v>255</v>
      </c>
      <c r="E8" s="48">
        <v>0</v>
      </c>
      <c r="F8" s="146"/>
      <c r="G8" s="48">
        <f>+E7+E8</f>
        <v>0</v>
      </c>
      <c r="I8" s="147"/>
    </row>
    <row r="9" spans="1:10">
      <c r="A9" s="44" t="s">
        <v>256</v>
      </c>
      <c r="C9" s="148"/>
      <c r="G9" s="146">
        <f>+G6-G8</f>
        <v>25000</v>
      </c>
    </row>
    <row r="10" spans="1:10">
      <c r="B10" s="44" t="s">
        <v>257</v>
      </c>
      <c r="C10" s="148"/>
      <c r="E10" s="45">
        <v>7960</v>
      </c>
      <c r="G10" s="146"/>
      <c r="I10" s="147"/>
    </row>
    <row r="11" spans="1:10">
      <c r="B11" s="44" t="s">
        <v>258</v>
      </c>
      <c r="C11" s="148"/>
      <c r="E11" s="48">
        <v>17040</v>
      </c>
      <c r="F11" s="146"/>
      <c r="G11" s="48">
        <f>+E10+E11</f>
        <v>25000</v>
      </c>
      <c r="I11" s="147"/>
    </row>
    <row r="12" spans="1:10">
      <c r="J12" s="147"/>
    </row>
    <row r="14" spans="1:10">
      <c r="D14" s="33" t="s">
        <v>95</v>
      </c>
    </row>
    <row r="15" spans="1:10">
      <c r="D15" s="33"/>
    </row>
    <row r="16" spans="1:10">
      <c r="D16" s="33"/>
    </row>
    <row r="17" spans="4:7">
      <c r="D17" s="34" t="s">
        <v>267</v>
      </c>
      <c r="G17" s="45" t="s">
        <v>259</v>
      </c>
    </row>
    <row r="18" spans="4:7">
      <c r="D18" s="34" t="s">
        <v>96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Z20"/>
  <sheetViews>
    <sheetView workbookViewId="0">
      <selection activeCell="I19" sqref="I19"/>
    </sheetView>
  </sheetViews>
  <sheetFormatPr defaultRowHeight="14.25"/>
  <cols>
    <col min="1" max="1" width="26" customWidth="1"/>
    <col min="8" max="8" width="10.5" customWidth="1"/>
  </cols>
  <sheetData>
    <row r="1" spans="1:52" s="1" customFormat="1" ht="21">
      <c r="A1" s="257" t="s">
        <v>118</v>
      </c>
      <c r="B1" s="257"/>
      <c r="C1" s="257"/>
      <c r="D1" s="257"/>
      <c r="E1" s="257"/>
      <c r="F1" s="257"/>
      <c r="G1" s="257"/>
      <c r="H1" s="257"/>
    </row>
    <row r="2" spans="1:52" s="1" customFormat="1" ht="21">
      <c r="A2" s="257" t="s">
        <v>1</v>
      </c>
      <c r="B2" s="257"/>
      <c r="C2" s="257"/>
      <c r="D2" s="257"/>
      <c r="E2" s="257"/>
      <c r="F2" s="257"/>
      <c r="G2" s="257"/>
      <c r="H2" s="257"/>
      <c r="I2" s="6"/>
    </row>
    <row r="3" spans="1:52" s="1" customFormat="1" ht="21">
      <c r="A3" s="257" t="s">
        <v>2</v>
      </c>
      <c r="B3" s="257"/>
      <c r="C3" s="257"/>
      <c r="D3" s="257"/>
      <c r="E3" s="257"/>
      <c r="F3" s="257"/>
      <c r="G3" s="257"/>
      <c r="H3" s="257"/>
      <c r="I3" s="7"/>
    </row>
    <row r="4" spans="1:52" s="1" customFormat="1" ht="21">
      <c r="A4" s="257" t="s">
        <v>280</v>
      </c>
      <c r="B4" s="257"/>
      <c r="C4" s="257"/>
      <c r="D4" s="257"/>
      <c r="E4" s="257"/>
      <c r="F4" s="257"/>
      <c r="G4" s="257"/>
      <c r="H4" s="257"/>
      <c r="I4" s="7"/>
    </row>
    <row r="5" spans="1:52" s="1" customFormat="1" ht="21">
      <c r="A5" s="196"/>
      <c r="B5" s="196"/>
      <c r="C5" s="196"/>
      <c r="D5" s="196"/>
      <c r="E5" s="196"/>
      <c r="F5" s="196"/>
      <c r="G5" s="196"/>
      <c r="H5" s="196"/>
      <c r="I5" s="7"/>
    </row>
    <row r="6" spans="1:52" s="1" customFormat="1" ht="21" customHeight="1">
      <c r="A6" s="258" t="s">
        <v>119</v>
      </c>
      <c r="B6" s="261" t="s">
        <v>120</v>
      </c>
      <c r="C6" s="262"/>
      <c r="D6" s="262"/>
      <c r="E6" s="262"/>
      <c r="F6" s="262"/>
      <c r="G6" s="263"/>
      <c r="H6" s="258" t="s">
        <v>121</v>
      </c>
    </row>
    <row r="7" spans="1:52" s="1" customFormat="1" ht="21" customHeight="1">
      <c r="A7" s="259"/>
      <c r="B7" s="261" t="s">
        <v>122</v>
      </c>
      <c r="C7" s="263"/>
      <c r="D7" s="261" t="s">
        <v>123</v>
      </c>
      <c r="E7" s="263"/>
      <c r="F7" s="261" t="s">
        <v>124</v>
      </c>
      <c r="G7" s="263"/>
      <c r="H7" s="259"/>
    </row>
    <row r="8" spans="1:52" s="1" customFormat="1" ht="21">
      <c r="A8" s="260"/>
      <c r="B8" s="8" t="s">
        <v>125</v>
      </c>
      <c r="C8" s="8" t="s">
        <v>126</v>
      </c>
      <c r="D8" s="8" t="s">
        <v>125</v>
      </c>
      <c r="E8" s="8" t="s">
        <v>126</v>
      </c>
      <c r="F8" s="8" t="s">
        <v>125</v>
      </c>
      <c r="G8" s="8" t="s">
        <v>126</v>
      </c>
      <c r="H8" s="260"/>
    </row>
    <row r="9" spans="1:52" s="13" customFormat="1" ht="21" customHeight="1">
      <c r="A9" s="9" t="s">
        <v>127</v>
      </c>
      <c r="B9" s="9"/>
      <c r="C9" s="10"/>
      <c r="D9" s="10"/>
      <c r="E9" s="9"/>
      <c r="F9" s="9"/>
      <c r="G9" s="10"/>
      <c r="H9" s="11">
        <v>0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</row>
    <row r="10" spans="1:52" s="13" customFormat="1" ht="21" customHeight="1">
      <c r="A10" s="14" t="s">
        <v>128</v>
      </c>
      <c r="B10" s="15"/>
      <c r="C10" s="16"/>
      <c r="D10" s="16"/>
      <c r="E10" s="15"/>
      <c r="F10" s="15"/>
      <c r="G10" s="16"/>
      <c r="H10" s="15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</row>
    <row r="11" spans="1:52" s="1" customFormat="1" ht="21" customHeight="1">
      <c r="A11" s="17" t="s">
        <v>129</v>
      </c>
      <c r="B11" s="18">
        <v>0</v>
      </c>
      <c r="C11" s="19">
        <v>0</v>
      </c>
      <c r="D11" s="19">
        <v>0</v>
      </c>
      <c r="E11" s="19">
        <v>0</v>
      </c>
      <c r="F11" s="18">
        <v>0</v>
      </c>
      <c r="G11" s="19">
        <v>0</v>
      </c>
      <c r="H11" s="18">
        <v>0</v>
      </c>
    </row>
    <row r="12" spans="1:52" s="1" customFormat="1" ht="21" customHeight="1">
      <c r="A12" s="20" t="s">
        <v>130</v>
      </c>
      <c r="B12" s="20"/>
      <c r="C12" s="21"/>
      <c r="D12" s="21"/>
      <c r="E12" s="20"/>
      <c r="F12" s="20"/>
      <c r="G12" s="21"/>
      <c r="H12" s="22">
        <v>0</v>
      </c>
    </row>
    <row r="13" spans="1:52" s="1" customFormat="1" ht="21"/>
    <row r="14" spans="1:52" s="1" customFormat="1" ht="21">
      <c r="F14" s="3" t="s">
        <v>95</v>
      </c>
    </row>
    <row r="15" spans="1:52" s="1" customFormat="1" ht="21">
      <c r="F15" s="3"/>
    </row>
    <row r="16" spans="1:52" s="1" customFormat="1" ht="21">
      <c r="F16" s="3"/>
    </row>
    <row r="17" spans="6:6" s="1" customFormat="1" ht="21">
      <c r="F17" s="3" t="s">
        <v>267</v>
      </c>
    </row>
    <row r="18" spans="6:6" s="1" customFormat="1" ht="21">
      <c r="F18" s="3" t="s">
        <v>96</v>
      </c>
    </row>
    <row r="19" spans="6:6" s="1" customFormat="1" ht="21"/>
    <row r="20" spans="6:6" s="1" customFormat="1" ht="21"/>
  </sheetData>
  <mergeCells count="10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"/>
  <sheetViews>
    <sheetView workbookViewId="0">
      <selection activeCell="N25" sqref="N25"/>
    </sheetView>
  </sheetViews>
  <sheetFormatPr defaultRowHeight="14.25"/>
  <sheetData/>
  <pageMargins left="0.16" right="0.11" top="0.47" bottom="0.24" header="0.3" footer="0.17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G19"/>
  <sheetViews>
    <sheetView workbookViewId="0">
      <selection activeCell="I19" sqref="I19"/>
    </sheetView>
  </sheetViews>
  <sheetFormatPr defaultRowHeight="21"/>
  <cols>
    <col min="1" max="1" width="11.375" style="1" customWidth="1"/>
    <col min="2" max="2" width="11.625" style="1" customWidth="1"/>
    <col min="3" max="3" width="12.875" style="1" customWidth="1"/>
    <col min="4" max="4" width="11.875" style="23" customWidth="1"/>
    <col min="5" max="5" width="12.5" style="23" customWidth="1"/>
    <col min="6" max="6" width="9" style="23"/>
    <col min="7" max="7" width="11.875" style="23" customWidth="1"/>
    <col min="8" max="16384" width="9" style="1"/>
  </cols>
  <sheetData>
    <row r="1" spans="1:7">
      <c r="A1" s="257" t="s">
        <v>131</v>
      </c>
      <c r="B1" s="257"/>
      <c r="C1" s="257"/>
      <c r="D1" s="257"/>
      <c r="E1" s="257"/>
      <c r="F1" s="257"/>
      <c r="G1" s="257"/>
    </row>
    <row r="2" spans="1:7">
      <c r="A2" s="257" t="s">
        <v>132</v>
      </c>
      <c r="B2" s="257"/>
      <c r="C2" s="257"/>
      <c r="D2" s="257"/>
      <c r="E2" s="257"/>
      <c r="F2" s="257"/>
      <c r="G2" s="257"/>
    </row>
    <row r="3" spans="1:7">
      <c r="A3" s="257" t="s">
        <v>133</v>
      </c>
      <c r="B3" s="257"/>
      <c r="C3" s="257"/>
      <c r="D3" s="257"/>
      <c r="E3" s="257"/>
      <c r="F3" s="257"/>
      <c r="G3" s="257"/>
    </row>
    <row r="4" spans="1:7">
      <c r="A4" s="257" t="s">
        <v>281</v>
      </c>
      <c r="B4" s="257"/>
      <c r="C4" s="257"/>
      <c r="D4" s="257"/>
      <c r="E4" s="257"/>
      <c r="F4" s="257"/>
      <c r="G4" s="257"/>
    </row>
    <row r="5" spans="1:7">
      <c r="A5" s="257"/>
      <c r="B5" s="257"/>
      <c r="C5" s="257"/>
      <c r="D5" s="257"/>
      <c r="E5" s="257"/>
      <c r="F5" s="257"/>
      <c r="G5" s="257"/>
    </row>
    <row r="7" spans="1:7">
      <c r="A7" s="1" t="s">
        <v>134</v>
      </c>
      <c r="E7" s="23">
        <v>7960</v>
      </c>
      <c r="G7" s="24"/>
    </row>
    <row r="8" spans="1:7">
      <c r="A8" s="25" t="s">
        <v>135</v>
      </c>
      <c r="B8" s="1" t="s">
        <v>136</v>
      </c>
      <c r="E8" s="26">
        <v>0</v>
      </c>
      <c r="F8" s="27"/>
      <c r="G8" s="28">
        <f>+E7+E8</f>
        <v>7960</v>
      </c>
    </row>
    <row r="9" spans="1:7">
      <c r="A9" s="25"/>
      <c r="G9" s="29"/>
    </row>
    <row r="10" spans="1:7">
      <c r="A10" s="25" t="s">
        <v>137</v>
      </c>
      <c r="B10" s="1" t="s">
        <v>138</v>
      </c>
      <c r="E10" s="23">
        <v>0</v>
      </c>
    </row>
    <row r="11" spans="1:7">
      <c r="A11" s="25"/>
      <c r="E11" s="26"/>
      <c r="G11" s="23">
        <f>+E11</f>
        <v>0</v>
      </c>
    </row>
    <row r="12" spans="1:7" ht="21.75" thickBot="1">
      <c r="A12" s="30" t="s">
        <v>139</v>
      </c>
      <c r="G12" s="31">
        <f>+G8-G11</f>
        <v>7960</v>
      </c>
    </row>
    <row r="13" spans="1:7" ht="21.75" thickTop="1"/>
    <row r="14" spans="1:7">
      <c r="D14" s="32"/>
    </row>
    <row r="15" spans="1:7">
      <c r="D15" s="33" t="s">
        <v>95</v>
      </c>
    </row>
    <row r="16" spans="1:7">
      <c r="D16" s="33"/>
    </row>
    <row r="17" spans="4:4">
      <c r="D17" s="33"/>
    </row>
    <row r="18" spans="4:4">
      <c r="D18" s="34" t="s">
        <v>267</v>
      </c>
    </row>
    <row r="19" spans="4:4">
      <c r="D19" s="34" t="s">
        <v>96</v>
      </c>
    </row>
  </sheetData>
  <mergeCells count="5"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27"/>
  <sheetViews>
    <sheetView workbookViewId="0">
      <selection activeCell="I15" sqref="I15"/>
    </sheetView>
  </sheetViews>
  <sheetFormatPr defaultRowHeight="19.5"/>
  <cols>
    <col min="1" max="1" width="7.125" style="35" customWidth="1"/>
    <col min="2" max="2" width="8.25" style="35" customWidth="1"/>
    <col min="3" max="3" width="32.75" style="35" customWidth="1"/>
    <col min="4" max="4" width="12.875" style="35" customWidth="1"/>
    <col min="5" max="5" width="9" style="35"/>
    <col min="6" max="6" width="14.375" style="35" customWidth="1"/>
    <col min="7" max="16384" width="9" style="35"/>
  </cols>
  <sheetData>
    <row r="1" spans="1:6">
      <c r="A1" s="264" t="s">
        <v>273</v>
      </c>
      <c r="B1" s="264"/>
      <c r="C1" s="264"/>
      <c r="D1" s="264"/>
      <c r="E1" s="264"/>
      <c r="F1" s="264"/>
    </row>
    <row r="2" spans="1:6">
      <c r="A2" s="264" t="s">
        <v>132</v>
      </c>
      <c r="B2" s="264"/>
      <c r="C2" s="264"/>
      <c r="D2" s="264"/>
      <c r="E2" s="264"/>
      <c r="F2" s="264"/>
    </row>
    <row r="3" spans="1:6">
      <c r="A3" s="264" t="s">
        <v>282</v>
      </c>
      <c r="B3" s="264"/>
      <c r="C3" s="264"/>
      <c r="D3" s="264"/>
      <c r="E3" s="264"/>
      <c r="F3" s="264"/>
    </row>
    <row r="4" spans="1:6">
      <c r="F4" s="36"/>
    </row>
    <row r="5" spans="1:6" ht="20.25" thickBot="1">
      <c r="A5" s="35" t="s">
        <v>283</v>
      </c>
      <c r="E5" s="36"/>
      <c r="F5" s="198">
        <v>1527337.47</v>
      </c>
    </row>
    <row r="6" spans="1:6" ht="20.25" thickTop="1">
      <c r="A6" s="38" t="s">
        <v>140</v>
      </c>
      <c r="B6" s="35" t="s">
        <v>141</v>
      </c>
      <c r="E6" s="36"/>
      <c r="F6" s="35">
        <v>0</v>
      </c>
    </row>
    <row r="7" spans="1:6">
      <c r="A7" s="35" t="s">
        <v>142</v>
      </c>
      <c r="E7" s="36"/>
      <c r="F7" s="39">
        <f>+F5+F6</f>
        <v>1527337.47</v>
      </c>
    </row>
    <row r="8" spans="1:6">
      <c r="A8" s="40" t="s">
        <v>135</v>
      </c>
      <c r="B8" s="41" t="s">
        <v>143</v>
      </c>
      <c r="E8" s="36"/>
    </row>
    <row r="9" spans="1:6">
      <c r="B9" s="38" t="s">
        <v>144</v>
      </c>
      <c r="E9" s="36"/>
    </row>
    <row r="10" spans="1:6">
      <c r="C10" s="35" t="s">
        <v>145</v>
      </c>
      <c r="D10" s="35">
        <f>800501.45-31600.07</f>
        <v>768901.38</v>
      </c>
      <c r="E10" s="36"/>
    </row>
    <row r="11" spans="1:6">
      <c r="C11" s="35" t="s">
        <v>146</v>
      </c>
      <c r="D11" s="33">
        <v>0</v>
      </c>
      <c r="E11" s="36"/>
    </row>
    <row r="12" spans="1:6">
      <c r="C12" s="35" t="s">
        <v>147</v>
      </c>
      <c r="D12" s="35" t="s">
        <v>259</v>
      </c>
      <c r="E12" s="36"/>
    </row>
    <row r="13" spans="1:6">
      <c r="C13" s="35" t="s">
        <v>148</v>
      </c>
      <c r="D13" s="42">
        <v>0</v>
      </c>
      <c r="E13" s="36"/>
      <c r="F13" s="42">
        <f>SUM(D10:D13)</f>
        <v>768901.38</v>
      </c>
    </row>
    <row r="14" spans="1:6">
      <c r="A14" s="40" t="s">
        <v>137</v>
      </c>
      <c r="B14" s="41" t="s">
        <v>149</v>
      </c>
      <c r="E14" s="36"/>
    </row>
    <row r="15" spans="1:6">
      <c r="B15" s="38" t="s">
        <v>144</v>
      </c>
      <c r="E15" s="36"/>
    </row>
    <row r="16" spans="1:6">
      <c r="C16" s="35" t="s">
        <v>150</v>
      </c>
      <c r="D16" s="35">
        <v>17950</v>
      </c>
      <c r="E16" s="36"/>
    </row>
    <row r="17" spans="1:6">
      <c r="C17" s="35" t="s">
        <v>151</v>
      </c>
      <c r="D17" s="35">
        <v>757781.88</v>
      </c>
      <c r="E17" s="36"/>
    </row>
    <row r="18" spans="1:6">
      <c r="C18" s="35" t="s">
        <v>147</v>
      </c>
      <c r="E18" s="36"/>
    </row>
    <row r="19" spans="1:6">
      <c r="C19" s="35" t="s">
        <v>152</v>
      </c>
      <c r="D19" s="42">
        <v>0</v>
      </c>
      <c r="E19" s="36"/>
      <c r="F19" s="42">
        <f>+D16+D17+D18+D19</f>
        <v>775731.88</v>
      </c>
    </row>
    <row r="20" spans="1:6" ht="20.25" thickBot="1">
      <c r="A20" s="41" t="s">
        <v>153</v>
      </c>
      <c r="E20" s="36"/>
      <c r="F20" s="37">
        <f>+F7+F13-F19</f>
        <v>1520506.9700000002</v>
      </c>
    </row>
    <row r="21" spans="1:6" ht="20.25" thickTop="1">
      <c r="E21" s="36"/>
    </row>
    <row r="23" spans="1:6">
      <c r="B23" s="43"/>
      <c r="D23" s="33" t="s">
        <v>154</v>
      </c>
      <c r="E23" s="43"/>
      <c r="F23" s="43"/>
    </row>
    <row r="24" spans="1:6">
      <c r="B24" s="43"/>
      <c r="D24" s="33"/>
      <c r="E24" s="43"/>
      <c r="F24" s="43"/>
    </row>
    <row r="25" spans="1:6">
      <c r="A25" s="33"/>
      <c r="B25" s="33"/>
      <c r="D25" s="33"/>
      <c r="E25" s="33"/>
      <c r="F25" s="33"/>
    </row>
    <row r="26" spans="1:6">
      <c r="B26" s="43"/>
      <c r="D26" s="34" t="s">
        <v>267</v>
      </c>
      <c r="E26" s="43"/>
      <c r="F26" s="43"/>
    </row>
    <row r="27" spans="1:6">
      <c r="D27" s="34" t="s">
        <v>96</v>
      </c>
      <c r="E27" s="43"/>
      <c r="F27" s="43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G60"/>
  <sheetViews>
    <sheetView workbookViewId="0">
      <selection activeCell="H15" sqref="H15"/>
    </sheetView>
  </sheetViews>
  <sheetFormatPr defaultRowHeight="19.5"/>
  <cols>
    <col min="1" max="1" width="8.25" style="44" customWidth="1"/>
    <col min="2" max="2" width="7.75" style="44" customWidth="1"/>
    <col min="3" max="3" width="26.5" style="44" customWidth="1"/>
    <col min="4" max="4" width="12.75" style="45" customWidth="1"/>
    <col min="5" max="5" width="9" style="45"/>
    <col min="6" max="6" width="12.25" style="45" customWidth="1"/>
    <col min="7" max="16384" width="9" style="44"/>
  </cols>
  <sheetData>
    <row r="1" spans="1:6">
      <c r="A1" s="265" t="s">
        <v>274</v>
      </c>
      <c r="B1" s="265"/>
      <c r="C1" s="265"/>
      <c r="D1" s="265"/>
      <c r="E1" s="265"/>
      <c r="F1" s="265"/>
    </row>
    <row r="2" spans="1:6">
      <c r="A2" s="265" t="s">
        <v>132</v>
      </c>
      <c r="B2" s="265"/>
      <c r="C2" s="265"/>
      <c r="D2" s="265"/>
      <c r="E2" s="265"/>
      <c r="F2" s="265"/>
    </row>
    <row r="3" spans="1:6">
      <c r="A3" s="265" t="s">
        <v>155</v>
      </c>
      <c r="B3" s="265"/>
      <c r="C3" s="265"/>
      <c r="D3" s="265"/>
      <c r="E3" s="265"/>
      <c r="F3" s="265"/>
    </row>
    <row r="4" spans="1:6">
      <c r="A4" s="265" t="s">
        <v>282</v>
      </c>
      <c r="B4" s="265"/>
      <c r="C4" s="265"/>
      <c r="D4" s="265"/>
      <c r="E4" s="265"/>
      <c r="F4" s="265"/>
    </row>
    <row r="6" spans="1:6">
      <c r="A6" s="44" t="s">
        <v>156</v>
      </c>
      <c r="D6" s="45">
        <v>0</v>
      </c>
      <c r="F6" s="46"/>
    </row>
    <row r="7" spans="1:6">
      <c r="A7" s="47" t="s">
        <v>137</v>
      </c>
      <c r="B7" s="44" t="s">
        <v>157</v>
      </c>
      <c r="D7" s="48"/>
      <c r="E7" s="49"/>
      <c r="F7" s="50"/>
    </row>
    <row r="8" spans="1:6">
      <c r="A8" s="47" t="s">
        <v>135</v>
      </c>
      <c r="B8" s="44" t="s">
        <v>138</v>
      </c>
    </row>
    <row r="9" spans="1:6">
      <c r="B9" s="44" t="s">
        <v>275</v>
      </c>
      <c r="C9" s="148"/>
      <c r="D9" s="45">
        <v>0</v>
      </c>
      <c r="F9" s="45">
        <f>SUM(D9:D9)</f>
        <v>0</v>
      </c>
    </row>
    <row r="10" spans="1:6" ht="20.25" thickBot="1">
      <c r="A10" s="44" t="s">
        <v>134</v>
      </c>
      <c r="E10" s="44"/>
      <c r="F10" s="51">
        <f>+F6-F7+F9</f>
        <v>0</v>
      </c>
    </row>
    <row r="11" spans="1:6" ht="20.25" thickTop="1">
      <c r="E11" s="44"/>
      <c r="F11" s="52"/>
    </row>
    <row r="13" spans="1:6">
      <c r="D13" s="33" t="s">
        <v>95</v>
      </c>
    </row>
    <row r="14" spans="1:6">
      <c r="D14" s="33"/>
    </row>
    <row r="15" spans="1:6">
      <c r="D15" s="33"/>
    </row>
    <row r="16" spans="1:6">
      <c r="D16" s="34" t="s">
        <v>267</v>
      </c>
    </row>
    <row r="17" spans="4:4">
      <c r="D17" s="34" t="s">
        <v>96</v>
      </c>
    </row>
    <row r="18" spans="4:4">
      <c r="D18" s="34"/>
    </row>
    <row r="19" spans="4:4">
      <c r="D19" s="34"/>
    </row>
    <row r="20" spans="4:4">
      <c r="D20" s="34"/>
    </row>
    <row r="21" spans="4:4">
      <c r="D21" s="34"/>
    </row>
    <row r="22" spans="4:4">
      <c r="D22" s="34"/>
    </row>
    <row r="23" spans="4:4">
      <c r="D23" s="34"/>
    </row>
    <row r="24" spans="4:4">
      <c r="D24" s="34"/>
    </row>
    <row r="25" spans="4:4">
      <c r="D25" s="34"/>
    </row>
    <row r="26" spans="4:4">
      <c r="D26" s="34"/>
    </row>
    <row r="27" spans="4:4">
      <c r="D27" s="34"/>
    </row>
    <row r="28" spans="4:4">
      <c r="D28" s="34"/>
    </row>
    <row r="29" spans="4:4">
      <c r="D29" s="34"/>
    </row>
    <row r="30" spans="4:4">
      <c r="D30" s="34"/>
    </row>
    <row r="31" spans="4:4">
      <c r="D31" s="34"/>
    </row>
    <row r="32" spans="4:4">
      <c r="D32" s="34"/>
    </row>
    <row r="33" spans="1:7">
      <c r="D33" s="34"/>
    </row>
    <row r="34" spans="1:7">
      <c r="D34" s="34"/>
      <c r="F34" s="45" t="s">
        <v>259</v>
      </c>
    </row>
    <row r="35" spans="1:7">
      <c r="D35" s="34"/>
    </row>
    <row r="36" spans="1:7">
      <c r="D36" s="34"/>
    </row>
    <row r="37" spans="1:7">
      <c r="D37" s="34"/>
    </row>
    <row r="38" spans="1:7">
      <c r="D38" s="34"/>
    </row>
    <row r="39" spans="1:7">
      <c r="D39" s="34"/>
    </row>
    <row r="40" spans="1:7">
      <c r="A40" s="265"/>
      <c r="B40" s="265"/>
      <c r="C40" s="265"/>
      <c r="D40" s="265"/>
      <c r="E40" s="265"/>
      <c r="F40" s="265"/>
    </row>
    <row r="41" spans="1:7">
      <c r="A41" s="265"/>
      <c r="B41" s="265"/>
      <c r="C41" s="265"/>
      <c r="D41" s="265"/>
      <c r="E41" s="265"/>
      <c r="F41" s="265"/>
    </row>
    <row r="42" spans="1:7">
      <c r="A42" s="265"/>
      <c r="B42" s="265"/>
      <c r="C42" s="265"/>
      <c r="D42" s="265"/>
      <c r="E42" s="265"/>
      <c r="F42" s="265"/>
    </row>
    <row r="43" spans="1:7">
      <c r="A43" s="265"/>
      <c r="B43" s="265"/>
      <c r="C43" s="265"/>
      <c r="D43" s="265"/>
      <c r="E43" s="265"/>
      <c r="F43" s="265"/>
    </row>
    <row r="44" spans="1:7">
      <c r="A44" s="265"/>
      <c r="B44" s="265"/>
      <c r="C44" s="265"/>
      <c r="D44" s="265"/>
      <c r="E44" s="265"/>
      <c r="F44" s="265"/>
    </row>
    <row r="46" spans="1:7">
      <c r="F46" s="46"/>
    </row>
    <row r="47" spans="1:7">
      <c r="A47" s="47"/>
      <c r="C47" s="49"/>
      <c r="D47" s="146"/>
      <c r="E47" s="49"/>
      <c r="F47" s="52"/>
      <c r="G47" s="49"/>
    </row>
    <row r="48" spans="1:7">
      <c r="A48" s="47"/>
      <c r="C48" s="49"/>
      <c r="D48" s="146"/>
      <c r="E48" s="146"/>
      <c r="F48" s="146"/>
      <c r="G48" s="49"/>
    </row>
    <row r="49" spans="2:7">
      <c r="B49" s="199"/>
      <c r="C49" s="200"/>
      <c r="D49" s="146"/>
      <c r="E49" s="146"/>
      <c r="F49" s="146"/>
      <c r="G49" s="49"/>
    </row>
    <row r="50" spans="2:7">
      <c r="B50" s="199"/>
      <c r="C50" s="200"/>
      <c r="D50" s="146"/>
      <c r="E50" s="146"/>
      <c r="F50" s="146"/>
      <c r="G50" s="49"/>
    </row>
    <row r="51" spans="2:7">
      <c r="C51" s="49"/>
      <c r="D51" s="146"/>
      <c r="E51" s="49"/>
      <c r="F51" s="52"/>
      <c r="G51" s="49"/>
    </row>
    <row r="52" spans="2:7">
      <c r="C52" s="49"/>
      <c r="D52" s="146"/>
      <c r="E52" s="146"/>
      <c r="F52" s="146"/>
      <c r="G52" s="49"/>
    </row>
    <row r="54" spans="2:7">
      <c r="D54" s="33"/>
    </row>
    <row r="55" spans="2:7">
      <c r="D55" s="33"/>
    </row>
    <row r="56" spans="2:7">
      <c r="D56" s="33"/>
    </row>
    <row r="57" spans="2:7">
      <c r="D57" s="34"/>
    </row>
    <row r="58" spans="2:7">
      <c r="D58" s="34"/>
    </row>
    <row r="59" spans="2:7">
      <c r="D59" s="34"/>
    </row>
    <row r="60" spans="2:7">
      <c r="D60" s="34"/>
    </row>
  </sheetData>
  <mergeCells count="9">
    <mergeCell ref="A41:F41"/>
    <mergeCell ref="A42:F42"/>
    <mergeCell ref="A43:F43"/>
    <mergeCell ref="A44:F44"/>
    <mergeCell ref="A1:F1"/>
    <mergeCell ref="A2:F2"/>
    <mergeCell ref="A3:F3"/>
    <mergeCell ref="A4:F4"/>
    <mergeCell ref="A40:F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F42"/>
  <sheetViews>
    <sheetView workbookViewId="0">
      <selection activeCell="C25" sqref="C25"/>
    </sheetView>
  </sheetViews>
  <sheetFormatPr defaultRowHeight="14.25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6" ht="19.5">
      <c r="A1" s="265" t="s">
        <v>276</v>
      </c>
      <c r="B1" s="265"/>
      <c r="C1" s="265"/>
      <c r="D1" s="265"/>
      <c r="E1" s="265"/>
      <c r="F1" s="265"/>
    </row>
    <row r="2" spans="1:6" ht="19.5">
      <c r="A2" s="265" t="s">
        <v>132</v>
      </c>
      <c r="B2" s="265"/>
      <c r="C2" s="265"/>
      <c r="D2" s="265"/>
      <c r="E2" s="265"/>
      <c r="F2" s="265"/>
    </row>
    <row r="3" spans="1:6" ht="19.5">
      <c r="A3" s="265" t="s">
        <v>158</v>
      </c>
      <c r="B3" s="265"/>
      <c r="C3" s="265"/>
      <c r="D3" s="265"/>
      <c r="E3" s="265"/>
      <c r="F3" s="265"/>
    </row>
    <row r="4" spans="1:6" ht="19.5">
      <c r="A4" s="265" t="s">
        <v>281</v>
      </c>
      <c r="B4" s="265"/>
      <c r="C4" s="265"/>
      <c r="D4" s="265"/>
      <c r="E4" s="265"/>
      <c r="F4" s="265"/>
    </row>
    <row r="5" spans="1:6" ht="19.5">
      <c r="A5" s="265"/>
      <c r="B5" s="265"/>
      <c r="C5" s="265"/>
      <c r="D5" s="265"/>
      <c r="E5" s="265"/>
      <c r="F5" s="265"/>
    </row>
    <row r="6" spans="1:6" ht="19.5">
      <c r="A6" s="44"/>
      <c r="B6" s="44"/>
      <c r="C6" s="44"/>
      <c r="D6" s="45"/>
      <c r="E6" s="45"/>
      <c r="F6" s="45"/>
    </row>
    <row r="7" spans="1:6" ht="19.5">
      <c r="A7" s="44" t="s">
        <v>156</v>
      </c>
      <c r="B7" s="44"/>
      <c r="C7" s="44"/>
      <c r="D7" s="45">
        <v>0</v>
      </c>
      <c r="E7" s="45"/>
      <c r="F7" s="46"/>
    </row>
    <row r="8" spans="1:6" ht="19.5">
      <c r="A8" s="47" t="s">
        <v>137</v>
      </c>
      <c r="B8" s="44" t="s">
        <v>157</v>
      </c>
      <c r="C8" s="44"/>
      <c r="D8" s="48"/>
      <c r="E8" s="49"/>
      <c r="F8" s="50"/>
    </row>
    <row r="9" spans="1:6" ht="19.5">
      <c r="A9" s="47" t="s">
        <v>135</v>
      </c>
      <c r="B9" s="44" t="s">
        <v>138</v>
      </c>
      <c r="C9" s="44"/>
      <c r="D9" s="45"/>
      <c r="E9" s="45"/>
      <c r="F9" s="45"/>
    </row>
    <row r="10" spans="1:6" ht="19.5">
      <c r="A10" s="44"/>
      <c r="B10" s="199" t="s">
        <v>284</v>
      </c>
      <c r="C10" s="199"/>
      <c r="D10" s="45">
        <v>1600</v>
      </c>
      <c r="E10" s="45"/>
      <c r="F10" s="45">
        <f>SUM(D10:D10)</f>
        <v>1600</v>
      </c>
    </row>
    <row r="11" spans="1:6" ht="19.5">
      <c r="A11" s="44"/>
      <c r="B11" s="199" t="s">
        <v>285</v>
      </c>
      <c r="C11" s="199"/>
      <c r="D11" s="45">
        <v>600</v>
      </c>
      <c r="E11" s="45"/>
      <c r="F11" s="45">
        <f>SUM(D11:D11)</f>
        <v>600</v>
      </c>
    </row>
    <row r="12" spans="1:6" ht="20.25" thickBot="1">
      <c r="A12" s="44" t="s">
        <v>134</v>
      </c>
      <c r="B12" s="44"/>
      <c r="C12" s="44"/>
      <c r="D12" s="45"/>
      <c r="E12" s="44"/>
      <c r="F12" s="51">
        <f>+F7-F8+F10+F11</f>
        <v>2200</v>
      </c>
    </row>
    <row r="13" spans="1:6" ht="20.25" thickTop="1">
      <c r="A13" s="44"/>
      <c r="B13" s="44"/>
      <c r="C13" s="44"/>
      <c r="D13" s="45"/>
      <c r="E13" s="45"/>
      <c r="F13" s="45"/>
    </row>
    <row r="14" spans="1:6" ht="19.5">
      <c r="A14" s="44"/>
      <c r="B14" s="44"/>
      <c r="C14" s="44"/>
      <c r="D14" s="45"/>
      <c r="E14" s="45"/>
      <c r="F14" s="45"/>
    </row>
    <row r="15" spans="1:6" ht="19.5">
      <c r="A15" s="44"/>
      <c r="B15" s="44"/>
      <c r="C15" s="44"/>
      <c r="D15" s="33" t="s">
        <v>95</v>
      </c>
      <c r="E15" s="45"/>
      <c r="F15" s="45"/>
    </row>
    <row r="16" spans="1:6" ht="19.5">
      <c r="A16" s="44"/>
      <c r="B16" s="44"/>
      <c r="C16" s="44"/>
      <c r="D16" s="33"/>
      <c r="E16" s="45"/>
      <c r="F16" s="45"/>
    </row>
    <row r="17" spans="1:6" ht="19.5">
      <c r="A17" s="44"/>
      <c r="B17" s="44"/>
      <c r="C17" s="44"/>
      <c r="D17" s="33"/>
      <c r="E17" s="45"/>
      <c r="F17" s="45"/>
    </row>
    <row r="18" spans="1:6" ht="19.5">
      <c r="A18" s="44"/>
      <c r="B18" s="44"/>
      <c r="C18" s="44"/>
      <c r="D18" s="34" t="s">
        <v>259</v>
      </c>
      <c r="E18" s="45"/>
      <c r="F18" s="45"/>
    </row>
    <row r="19" spans="1:6" ht="19.5">
      <c r="A19" s="44"/>
      <c r="B19" s="44"/>
      <c r="C19" s="44"/>
      <c r="D19" s="34" t="s">
        <v>267</v>
      </c>
      <c r="E19" s="45"/>
      <c r="F19" s="45"/>
    </row>
    <row r="20" spans="1:6" ht="19.5">
      <c r="A20" s="44"/>
      <c r="B20" s="44"/>
      <c r="C20" s="44"/>
      <c r="D20" s="34" t="s">
        <v>96</v>
      </c>
      <c r="E20" s="45"/>
      <c r="F20" s="45"/>
    </row>
    <row r="21" spans="1:6" ht="19.5">
      <c r="A21" s="44"/>
      <c r="B21" s="44"/>
      <c r="C21" s="44"/>
      <c r="D21" s="34"/>
      <c r="E21" s="45"/>
      <c r="F21" s="45"/>
    </row>
    <row r="22" spans="1:6" ht="19.5">
      <c r="A22" s="44"/>
      <c r="B22" s="44"/>
      <c r="C22" s="44"/>
      <c r="D22" s="45"/>
      <c r="E22" s="45"/>
      <c r="F22" s="45"/>
    </row>
    <row r="23" spans="1:6" ht="19.5">
      <c r="A23" s="44"/>
      <c r="B23" s="44"/>
      <c r="C23" s="44"/>
      <c r="D23" s="45"/>
      <c r="E23" s="45"/>
      <c r="F23" s="45"/>
    </row>
    <row r="24" spans="1:6" ht="19.5">
      <c r="A24" s="44"/>
      <c r="B24" s="44"/>
      <c r="C24" s="44"/>
      <c r="D24" s="45"/>
      <c r="E24" s="45"/>
      <c r="F24" s="45"/>
    </row>
    <row r="25" spans="1:6" ht="19.5">
      <c r="A25" s="44"/>
      <c r="B25" s="44"/>
      <c r="C25" s="44"/>
      <c r="D25" s="45"/>
      <c r="E25" s="45"/>
      <c r="F25" s="45"/>
    </row>
    <row r="26" spans="1:6" ht="19.5">
      <c r="A26" s="44"/>
      <c r="B26" s="44"/>
      <c r="C26" s="44"/>
      <c r="D26" s="45"/>
      <c r="E26" s="45"/>
      <c r="F26" s="45"/>
    </row>
    <row r="27" spans="1:6" ht="19.5">
      <c r="A27" s="44"/>
      <c r="B27" s="44"/>
      <c r="C27" s="44"/>
      <c r="D27" s="45"/>
      <c r="E27" s="45"/>
      <c r="F27" s="45"/>
    </row>
    <row r="28" spans="1:6" ht="19.5">
      <c r="A28" s="44"/>
      <c r="B28" s="44"/>
      <c r="C28" s="44"/>
      <c r="D28" s="45"/>
      <c r="E28" s="45"/>
      <c r="F28" s="45"/>
    </row>
    <row r="29" spans="1:6" ht="19.5">
      <c r="A29" s="44"/>
      <c r="B29" s="44"/>
      <c r="C29" s="44"/>
      <c r="D29" s="45"/>
      <c r="E29" s="45"/>
      <c r="F29" s="45"/>
    </row>
    <row r="30" spans="1:6" ht="19.5">
      <c r="A30" s="44"/>
      <c r="B30" s="44"/>
      <c r="C30" s="44"/>
      <c r="D30" s="45"/>
      <c r="E30" s="45"/>
      <c r="F30" s="45"/>
    </row>
    <row r="31" spans="1:6" ht="19.5">
      <c r="A31" s="44"/>
      <c r="B31" s="44"/>
      <c r="C31" s="44"/>
      <c r="D31" s="45"/>
      <c r="E31" s="45"/>
      <c r="F31" s="45"/>
    </row>
    <row r="32" spans="1:6" ht="19.5">
      <c r="A32" s="44"/>
      <c r="B32" s="44"/>
      <c r="C32" s="44"/>
      <c r="D32" s="45"/>
      <c r="E32" s="45"/>
      <c r="F32" s="45"/>
    </row>
    <row r="33" spans="1:6" ht="19.5">
      <c r="A33" s="44"/>
      <c r="B33" s="44"/>
      <c r="C33" s="44"/>
      <c r="D33" s="45"/>
      <c r="E33" s="45"/>
      <c r="F33" s="45"/>
    </row>
    <row r="34" spans="1:6" ht="19.5">
      <c r="A34" s="44"/>
      <c r="B34" s="44"/>
      <c r="C34" s="44"/>
      <c r="D34" s="45"/>
      <c r="E34" s="45"/>
      <c r="F34" s="45"/>
    </row>
    <row r="35" spans="1:6" ht="19.5">
      <c r="A35" s="44"/>
      <c r="B35" s="44"/>
      <c r="C35" s="44"/>
      <c r="D35" s="45"/>
      <c r="E35" s="45"/>
      <c r="F35" s="45"/>
    </row>
    <row r="36" spans="1:6" ht="19.5">
      <c r="A36" s="44"/>
      <c r="B36" s="44"/>
      <c r="C36" s="44"/>
      <c r="D36" s="45"/>
      <c r="E36" s="45"/>
      <c r="F36" s="45"/>
    </row>
    <row r="37" spans="1:6" ht="19.5">
      <c r="A37" s="44"/>
      <c r="B37" s="44"/>
      <c r="C37" s="44"/>
      <c r="D37" s="45"/>
      <c r="E37" s="45"/>
      <c r="F37" s="45"/>
    </row>
    <row r="38" spans="1:6" ht="19.5">
      <c r="A38" s="44"/>
      <c r="B38" s="44"/>
      <c r="C38" s="44"/>
      <c r="D38" s="45"/>
      <c r="E38" s="45"/>
      <c r="F38" s="45"/>
    </row>
    <row r="39" spans="1:6" ht="19.5">
      <c r="A39" s="44"/>
      <c r="B39" s="44"/>
      <c r="C39" s="44"/>
      <c r="D39" s="45"/>
      <c r="E39" s="45"/>
      <c r="F39" s="45"/>
    </row>
    <row r="40" spans="1:6" ht="19.5">
      <c r="A40" s="44"/>
      <c r="B40" s="44"/>
      <c r="C40" s="44"/>
      <c r="D40" s="45"/>
      <c r="E40" s="45"/>
      <c r="F40" s="45"/>
    </row>
    <row r="41" spans="1:6" ht="19.5">
      <c r="A41" s="44"/>
      <c r="B41" s="44"/>
      <c r="C41" s="44"/>
      <c r="D41" s="45"/>
      <c r="E41" s="45"/>
      <c r="F41" s="45"/>
    </row>
    <row r="42" spans="1:6" ht="19.5">
      <c r="A42" s="44"/>
      <c r="B42" s="44"/>
      <c r="C42" s="44"/>
      <c r="D42" s="45"/>
      <c r="E42" s="45"/>
      <c r="F42" s="45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G29"/>
  <sheetViews>
    <sheetView workbookViewId="0">
      <selection activeCell="I16" sqref="I16"/>
    </sheetView>
  </sheetViews>
  <sheetFormatPr defaultRowHeight="19.5"/>
  <cols>
    <col min="1" max="1" width="9.375" style="44" customWidth="1"/>
    <col min="2" max="2" width="10" style="44" customWidth="1"/>
    <col min="3" max="3" width="21" style="44" customWidth="1"/>
    <col min="4" max="4" width="19.375" style="44" customWidth="1"/>
    <col min="5" max="5" width="12.75" style="45" customWidth="1"/>
    <col min="6" max="6" width="12.875" style="44" customWidth="1"/>
    <col min="7" max="7" width="10.375" style="44" customWidth="1"/>
    <col min="8" max="16384" width="9" style="44"/>
  </cols>
  <sheetData>
    <row r="1" spans="1:7">
      <c r="A1" s="265" t="s">
        <v>160</v>
      </c>
      <c r="B1" s="265"/>
      <c r="C1" s="265"/>
      <c r="D1" s="265"/>
      <c r="E1" s="265"/>
      <c r="F1" s="265"/>
      <c r="G1" s="265"/>
    </row>
    <row r="2" spans="1:7">
      <c r="A2" s="265" t="s">
        <v>132</v>
      </c>
      <c r="B2" s="265"/>
      <c r="C2" s="265"/>
      <c r="D2" s="265"/>
      <c r="E2" s="265"/>
      <c r="F2" s="265"/>
      <c r="G2" s="265"/>
    </row>
    <row r="3" spans="1:7">
      <c r="A3" s="265" t="s">
        <v>282</v>
      </c>
      <c r="B3" s="265"/>
      <c r="C3" s="265"/>
      <c r="D3" s="265"/>
      <c r="E3" s="265"/>
      <c r="F3" s="265"/>
      <c r="G3" s="265"/>
    </row>
    <row r="4" spans="1:7" ht="20.25" thickBot="1"/>
    <row r="5" spans="1:7" ht="19.5" customHeight="1">
      <c r="A5" s="269" t="s">
        <v>161</v>
      </c>
      <c r="B5" s="269"/>
      <c r="C5" s="270" t="s">
        <v>162</v>
      </c>
      <c r="D5" s="270" t="s">
        <v>163</v>
      </c>
      <c r="E5" s="272" t="s">
        <v>164</v>
      </c>
      <c r="F5" s="274" t="s">
        <v>165</v>
      </c>
      <c r="G5" s="276" t="s">
        <v>166</v>
      </c>
    </row>
    <row r="6" spans="1:7">
      <c r="A6" s="53" t="s">
        <v>159</v>
      </c>
      <c r="B6" s="53" t="s">
        <v>167</v>
      </c>
      <c r="C6" s="271"/>
      <c r="D6" s="271"/>
      <c r="E6" s="273"/>
      <c r="F6" s="275"/>
      <c r="G6" s="277"/>
    </row>
    <row r="7" spans="1:7" ht="21">
      <c r="A7" s="54" t="s">
        <v>286</v>
      </c>
      <c r="B7" s="55">
        <v>42941</v>
      </c>
      <c r="C7" s="56" t="s">
        <v>287</v>
      </c>
      <c r="D7" s="56" t="s">
        <v>288</v>
      </c>
      <c r="E7" s="57">
        <v>6300</v>
      </c>
      <c r="F7" s="55">
        <v>42973</v>
      </c>
      <c r="G7" s="58"/>
    </row>
    <row r="8" spans="1:7" ht="21">
      <c r="A8" s="54"/>
      <c r="B8" s="55"/>
      <c r="C8" s="56"/>
      <c r="D8" s="56"/>
      <c r="E8" s="57"/>
      <c r="F8" s="55"/>
      <c r="G8" s="58"/>
    </row>
    <row r="9" spans="1:7" ht="21">
      <c r="A9" s="54"/>
      <c r="B9" s="55"/>
      <c r="C9" s="56"/>
      <c r="D9" s="56"/>
      <c r="E9" s="57"/>
      <c r="F9" s="55"/>
      <c r="G9" s="58"/>
    </row>
    <row r="10" spans="1:7" ht="21">
      <c r="A10" s="54"/>
      <c r="B10" s="55"/>
      <c r="C10" s="56"/>
      <c r="D10" s="56"/>
      <c r="E10" s="57"/>
      <c r="F10" s="55"/>
      <c r="G10" s="58"/>
    </row>
    <row r="11" spans="1:7" ht="21">
      <c r="A11" s="54"/>
      <c r="B11" s="55"/>
      <c r="C11" s="59"/>
      <c r="D11" s="56"/>
      <c r="E11" s="57"/>
      <c r="F11" s="55"/>
      <c r="G11" s="58"/>
    </row>
    <row r="12" spans="1:7" ht="21">
      <c r="A12" s="59"/>
      <c r="B12" s="60"/>
      <c r="C12" s="59"/>
      <c r="D12" s="59"/>
      <c r="E12" s="61"/>
      <c r="F12" s="62"/>
      <c r="G12" s="63"/>
    </row>
    <row r="13" spans="1:7" ht="21">
      <c r="A13" s="59"/>
      <c r="B13" s="64"/>
      <c r="C13" s="59"/>
      <c r="D13" s="59"/>
      <c r="E13" s="61"/>
      <c r="F13" s="62"/>
      <c r="G13" s="63"/>
    </row>
    <row r="14" spans="1:7" ht="21">
      <c r="A14" s="59"/>
      <c r="B14" s="64"/>
      <c r="C14" s="59"/>
      <c r="D14" s="59"/>
      <c r="E14" s="61"/>
      <c r="F14" s="62"/>
      <c r="G14" s="63"/>
    </row>
    <row r="15" spans="1:7" ht="21">
      <c r="A15" s="59"/>
      <c r="B15" s="64"/>
      <c r="C15" s="59"/>
      <c r="D15" s="59"/>
      <c r="E15" s="61"/>
      <c r="F15" s="62"/>
      <c r="G15" s="63"/>
    </row>
    <row r="16" spans="1:7" ht="21">
      <c r="A16" s="59"/>
      <c r="B16" s="64"/>
      <c r="C16" s="59"/>
      <c r="D16" s="59"/>
      <c r="E16" s="61"/>
      <c r="F16" s="62"/>
      <c r="G16" s="63"/>
    </row>
    <row r="17" spans="1:7" ht="21">
      <c r="A17" s="59"/>
      <c r="B17" s="64"/>
      <c r="C17" s="59"/>
      <c r="D17" s="59"/>
      <c r="E17" s="61"/>
      <c r="F17" s="62"/>
      <c r="G17" s="63"/>
    </row>
    <row r="18" spans="1:7" ht="21">
      <c r="A18" s="59"/>
      <c r="B18" s="64"/>
      <c r="C18" s="59"/>
      <c r="D18" s="59"/>
      <c r="E18" s="61"/>
      <c r="F18" s="62"/>
      <c r="G18" s="63"/>
    </row>
    <row r="19" spans="1:7" ht="21">
      <c r="A19" s="59"/>
      <c r="B19" s="64"/>
      <c r="C19" s="59"/>
      <c r="D19" s="59"/>
      <c r="E19" s="61"/>
      <c r="F19" s="62"/>
      <c r="G19" s="63"/>
    </row>
    <row r="20" spans="1:7" ht="21">
      <c r="A20" s="59"/>
      <c r="B20" s="64"/>
      <c r="C20" s="59"/>
      <c r="D20" s="59"/>
      <c r="E20" s="61"/>
      <c r="F20" s="62"/>
      <c r="G20" s="63"/>
    </row>
    <row r="21" spans="1:7" ht="21">
      <c r="A21" s="59"/>
      <c r="B21" s="59"/>
      <c r="C21" s="59"/>
      <c r="D21" s="59"/>
      <c r="E21" s="61"/>
      <c r="F21" s="65"/>
      <c r="G21" s="63"/>
    </row>
    <row r="22" spans="1:7" ht="21">
      <c r="A22" s="66"/>
      <c r="B22" s="66"/>
      <c r="C22" s="66"/>
      <c r="D22" s="66"/>
      <c r="E22" s="67"/>
      <c r="F22" s="68"/>
      <c r="G22" s="69"/>
    </row>
    <row r="23" spans="1:7" ht="21.75" thickBot="1">
      <c r="A23" s="266"/>
      <c r="B23" s="267"/>
      <c r="C23" s="268"/>
      <c r="D23" s="70"/>
      <c r="E23" s="71">
        <f>SUM(E7:E22)</f>
        <v>6300</v>
      </c>
      <c r="F23" s="72"/>
      <c r="G23" s="73"/>
    </row>
    <row r="25" spans="1:7">
      <c r="D25" s="34"/>
      <c r="E25" s="34" t="s">
        <v>95</v>
      </c>
      <c r="G25" s="45"/>
    </row>
    <row r="26" spans="1:7">
      <c r="D26" s="34"/>
      <c r="E26" s="34"/>
      <c r="G26" s="45"/>
    </row>
    <row r="27" spans="1:7">
      <c r="B27" s="74"/>
      <c r="E27" s="44"/>
      <c r="G27" s="74"/>
    </row>
    <row r="28" spans="1:7">
      <c r="D28" s="34"/>
      <c r="E28" s="34" t="s">
        <v>267</v>
      </c>
      <c r="G28" s="45"/>
    </row>
    <row r="29" spans="1:7">
      <c r="D29" s="34"/>
      <c r="E29" s="34" t="s">
        <v>96</v>
      </c>
    </row>
  </sheetData>
  <mergeCells count="10">
    <mergeCell ref="A23:C23"/>
    <mergeCell ref="A1:G1"/>
    <mergeCell ref="A2:G2"/>
    <mergeCell ref="A3:G3"/>
    <mergeCell ref="A5:B5"/>
    <mergeCell ref="C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scale="95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33"/>
  <sheetViews>
    <sheetView workbookViewId="0">
      <selection activeCell="G16" sqref="G16"/>
    </sheetView>
  </sheetViews>
  <sheetFormatPr defaultRowHeight="14.25"/>
  <cols>
    <col min="1" max="1" width="13.375" style="84" customWidth="1"/>
    <col min="2" max="2" width="14.125" style="84" customWidth="1"/>
    <col min="3" max="3" width="39.25" style="84" customWidth="1"/>
    <col min="4" max="4" width="15" style="84" customWidth="1"/>
    <col min="5" max="16384" width="9" style="84"/>
  </cols>
  <sheetData>
    <row r="1" spans="1:4" s="149" customFormat="1" ht="19.5">
      <c r="A1" s="278" t="s">
        <v>168</v>
      </c>
      <c r="B1" s="278"/>
      <c r="C1" s="278"/>
      <c r="D1" s="278"/>
    </row>
    <row r="2" spans="1:4" s="149" customFormat="1" ht="19.5">
      <c r="A2" s="278" t="s">
        <v>132</v>
      </c>
      <c r="B2" s="278"/>
      <c r="C2" s="278"/>
      <c r="D2" s="278"/>
    </row>
    <row r="3" spans="1:4" s="149" customFormat="1" ht="19.5">
      <c r="A3" s="278" t="s">
        <v>282</v>
      </c>
      <c r="B3" s="278"/>
      <c r="C3" s="278"/>
      <c r="D3" s="278"/>
    </row>
    <row r="4" spans="1:4" s="149" customFormat="1" ht="19.5">
      <c r="A4" s="197"/>
      <c r="B4" s="197"/>
      <c r="C4" s="197"/>
      <c r="D4" s="197"/>
    </row>
    <row r="5" spans="1:4" s="149" customFormat="1" ht="14.25" customHeight="1">
      <c r="A5" s="279" t="s">
        <v>169</v>
      </c>
      <c r="B5" s="281" t="s">
        <v>170</v>
      </c>
      <c r="C5" s="281" t="s">
        <v>171</v>
      </c>
      <c r="D5" s="283" t="s">
        <v>164</v>
      </c>
    </row>
    <row r="6" spans="1:4" s="149" customFormat="1" ht="14.25" customHeight="1">
      <c r="A6" s="280"/>
      <c r="B6" s="282"/>
      <c r="C6" s="282"/>
      <c r="D6" s="284"/>
    </row>
    <row r="7" spans="1:4" ht="19.5">
      <c r="A7" s="75"/>
      <c r="B7" s="75"/>
      <c r="C7" s="76"/>
      <c r="D7" s="77"/>
    </row>
    <row r="8" spans="1:4" ht="19.5">
      <c r="A8" s="75"/>
      <c r="B8" s="75"/>
      <c r="C8" s="76"/>
      <c r="D8" s="77"/>
    </row>
    <row r="9" spans="1:4" ht="19.5">
      <c r="A9" s="75"/>
      <c r="B9" s="75"/>
      <c r="C9" s="76"/>
      <c r="D9" s="77"/>
    </row>
    <row r="10" spans="1:4" ht="19.5">
      <c r="A10" s="75"/>
      <c r="B10" s="75"/>
      <c r="C10" s="76"/>
      <c r="D10" s="77"/>
    </row>
    <row r="11" spans="1:4" ht="19.5">
      <c r="A11" s="75"/>
      <c r="B11" s="75"/>
      <c r="C11" s="76"/>
      <c r="D11" s="77"/>
    </row>
    <row r="12" spans="1:4" ht="19.5">
      <c r="A12" s="75"/>
      <c r="B12" s="75"/>
      <c r="C12" s="76"/>
      <c r="D12" s="77"/>
    </row>
    <row r="13" spans="1:4" ht="19.5">
      <c r="A13" s="75"/>
      <c r="B13" s="75"/>
      <c r="C13" s="76"/>
      <c r="D13" s="77"/>
    </row>
    <row r="14" spans="1:4" ht="19.5">
      <c r="A14" s="75"/>
      <c r="B14" s="75"/>
      <c r="C14" s="76"/>
      <c r="D14" s="77"/>
    </row>
    <row r="15" spans="1:4" ht="19.5">
      <c r="A15" s="75"/>
      <c r="B15" s="75"/>
      <c r="C15" s="76"/>
      <c r="D15" s="77"/>
    </row>
    <row r="16" spans="1:4" ht="19.5">
      <c r="A16" s="75"/>
      <c r="B16" s="75"/>
      <c r="C16" s="76"/>
      <c r="D16" s="77"/>
    </row>
    <row r="17" spans="1:4" ht="19.5">
      <c r="A17" s="75"/>
      <c r="B17" s="75"/>
      <c r="C17" s="76"/>
      <c r="D17" s="77"/>
    </row>
    <row r="18" spans="1:4" ht="19.5">
      <c r="A18" s="75"/>
      <c r="B18" s="75"/>
      <c r="C18" s="76"/>
      <c r="D18" s="77"/>
    </row>
    <row r="19" spans="1:4" ht="19.5">
      <c r="A19" s="75"/>
      <c r="B19" s="75"/>
      <c r="C19" s="76"/>
      <c r="D19" s="77"/>
    </row>
    <row r="20" spans="1:4" ht="19.5">
      <c r="A20" s="78"/>
      <c r="B20" s="78"/>
      <c r="C20" s="79" t="s">
        <v>172</v>
      </c>
      <c r="D20" s="80">
        <f>SUM(D7:D19)</f>
        <v>0</v>
      </c>
    </row>
    <row r="21" spans="1:4" ht="19.5">
      <c r="A21" s="81"/>
      <c r="B21" s="81"/>
      <c r="C21" s="82"/>
      <c r="D21" s="52"/>
    </row>
    <row r="22" spans="1:4" ht="19.5">
      <c r="A22" s="83"/>
      <c r="B22" s="44"/>
      <c r="C22" s="34" t="s">
        <v>95</v>
      </c>
      <c r="D22" s="45"/>
    </row>
    <row r="23" spans="1:4" ht="19.5">
      <c r="A23" s="83"/>
      <c r="B23" s="44"/>
      <c r="C23" s="34"/>
      <c r="D23" s="45"/>
    </row>
    <row r="24" spans="1:4" ht="19.5">
      <c r="A24" s="83"/>
      <c r="B24" s="44"/>
      <c r="C24" s="34" t="s">
        <v>259</v>
      </c>
      <c r="D24" s="45"/>
    </row>
    <row r="25" spans="1:4" ht="19.5">
      <c r="A25" s="83"/>
      <c r="B25" s="44"/>
      <c r="C25" s="34" t="s">
        <v>267</v>
      </c>
      <c r="D25" s="45"/>
    </row>
    <row r="26" spans="1:4" ht="19.5">
      <c r="A26" s="83"/>
      <c r="B26" s="44"/>
      <c r="C26" s="34" t="s">
        <v>96</v>
      </c>
      <c r="D26" s="45"/>
    </row>
    <row r="27" spans="1:4" ht="19.5">
      <c r="A27" s="83"/>
      <c r="B27" s="44"/>
      <c r="C27" s="34"/>
      <c r="D27" s="45"/>
    </row>
    <row r="28" spans="1:4" ht="19.5">
      <c r="A28" s="83"/>
      <c r="B28" s="44"/>
      <c r="C28" s="34"/>
      <c r="D28" s="45"/>
    </row>
    <row r="29" spans="1:4" ht="19.5">
      <c r="A29" s="83"/>
      <c r="B29" s="44"/>
      <c r="C29" s="34"/>
      <c r="D29" s="45"/>
    </row>
    <row r="30" spans="1:4" ht="19.5">
      <c r="A30" s="83"/>
      <c r="B30" s="44"/>
      <c r="C30" s="34"/>
      <c r="D30" s="45"/>
    </row>
    <row r="31" spans="1:4" ht="19.5">
      <c r="A31" s="83"/>
      <c r="B31" s="44"/>
      <c r="C31" s="34"/>
      <c r="D31" s="45"/>
    </row>
    <row r="32" spans="1:4" ht="19.5">
      <c r="A32" s="83"/>
      <c r="B32" s="44"/>
      <c r="C32" s="34"/>
      <c r="D32" s="45"/>
    </row>
    <row r="33" spans="1:4" ht="19.5">
      <c r="A33" s="83"/>
      <c r="B33" s="44"/>
      <c r="C33" s="34"/>
      <c r="D33" s="45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</vt:lpstr>
      <vt:lpstr>งบเงินฝากคลัง</vt:lpstr>
      <vt:lpstr>8016047734</vt:lpstr>
      <vt:lpstr>8016047750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ทะเบียนคุมเงินนอกฝากคลัง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SRI</cp:lastModifiedBy>
  <cp:lastPrinted>2017-08-08T08:52:02Z</cp:lastPrinted>
  <dcterms:created xsi:type="dcterms:W3CDTF">2017-02-16T03:11:49Z</dcterms:created>
  <dcterms:modified xsi:type="dcterms:W3CDTF">2017-08-08T09:38:41Z</dcterms:modified>
</cp:coreProperties>
</file>