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8975" windowHeight="7365"/>
  </bookViews>
  <sheets>
    <sheet name="กระดาษทำการ" sheetId="3" r:id="rId1"/>
  </sheets>
  <definedNames>
    <definedName name="_xlnm.Print_Area" localSheetId="0">กระดาษทำการ!$A$1:$K$44</definedName>
    <definedName name="_xlnm.Print_Titles" localSheetId="0">กระดาษทำการ!$1:$5</definedName>
  </definedNames>
  <calcPr calcId="179021"/>
</workbook>
</file>

<file path=xl/calcChain.xml><?xml version="1.0" encoding="utf-8"?>
<calcChain xmlns="http://schemas.openxmlformats.org/spreadsheetml/2006/main">
  <c r="F7" i="3" l="1"/>
  <c r="D44" i="3" l="1"/>
  <c r="C44" i="3"/>
  <c r="B44" i="3"/>
  <c r="F40" i="3"/>
  <c r="I40" i="3" s="1"/>
  <c r="F39" i="3"/>
  <c r="I39" i="3" s="1"/>
  <c r="F38" i="3"/>
  <c r="I38" i="3" s="1"/>
  <c r="F37" i="3"/>
  <c r="I37" i="3" s="1"/>
  <c r="F36" i="3"/>
  <c r="I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F29" i="3"/>
  <c r="J29" i="3" s="1"/>
  <c r="G28" i="3"/>
  <c r="K28" i="3" s="1"/>
  <c r="G27" i="3"/>
  <c r="G26" i="3"/>
  <c r="K26" i="3" s="1"/>
  <c r="G25" i="3"/>
  <c r="K25" i="3" s="1"/>
  <c r="G24" i="3"/>
  <c r="K24" i="3" s="1"/>
  <c r="G23" i="3"/>
  <c r="K23" i="3" s="1"/>
  <c r="G22" i="3"/>
  <c r="K22" i="3"/>
  <c r="J21" i="3"/>
  <c r="F21" i="3"/>
  <c r="K20" i="3"/>
  <c r="G20" i="3"/>
  <c r="J19" i="3"/>
  <c r="F19" i="3"/>
  <c r="J18" i="3"/>
  <c r="F18" i="3"/>
  <c r="F17" i="3"/>
  <c r="J17" i="3" s="1"/>
  <c r="F16" i="3"/>
  <c r="J16" i="3" s="1"/>
  <c r="F15" i="3"/>
  <c r="J15" i="3" s="1"/>
  <c r="F14" i="3"/>
  <c r="J14" i="3" s="1"/>
  <c r="F13" i="3"/>
  <c r="J13" i="3" s="1"/>
  <c r="F12" i="3"/>
  <c r="J12" i="3" s="1"/>
  <c r="F10" i="3"/>
  <c r="J10" i="3" s="1"/>
  <c r="F9" i="3"/>
  <c r="J9" i="3" s="1"/>
  <c r="F8" i="3"/>
  <c r="J8" i="3" s="1"/>
  <c r="F6" i="3"/>
  <c r="J6" i="3" s="1"/>
  <c r="H41" i="3" l="1"/>
  <c r="M21" i="3"/>
  <c r="C48" i="3"/>
  <c r="F44" i="3"/>
  <c r="C45" i="3"/>
  <c r="G44" i="3"/>
  <c r="I41" i="3"/>
  <c r="E44" i="3"/>
  <c r="E45" i="3" s="1"/>
  <c r="J7" i="3"/>
  <c r="J44" i="3" s="1"/>
  <c r="H42" i="3" l="1"/>
  <c r="H44" i="3" s="1"/>
  <c r="G45" i="3"/>
  <c r="G48" i="3"/>
  <c r="I27" i="3" l="1"/>
  <c r="K27" i="3" s="1"/>
  <c r="K44" i="3" s="1"/>
  <c r="K48" i="3" s="1"/>
  <c r="I44" i="3" l="1"/>
  <c r="I48" i="3" s="1"/>
</calcChain>
</file>

<file path=xl/comments1.xml><?xml version="1.0" encoding="utf-8"?>
<comments xmlns="http://schemas.openxmlformats.org/spreadsheetml/2006/main">
  <authors>
    <author>Dell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ใบโอนปรับค้างรับเป็นรับ</t>
        </r>
      </text>
    </comment>
  </commentList>
</comments>
</file>

<file path=xl/sharedStrings.xml><?xml version="1.0" encoding="utf-8"?>
<sst xmlns="http://schemas.openxmlformats.org/spreadsheetml/2006/main" count="57" uniqueCount="49">
  <si>
    <t>กระดาษทำการ</t>
  </si>
  <si>
    <t>รายการ</t>
  </si>
  <si>
    <t>รายการปรับปรุง</t>
  </si>
  <si>
    <t>เดบิต</t>
  </si>
  <si>
    <t>เครดิต</t>
  </si>
  <si>
    <t>เงินฝากคลัง</t>
  </si>
  <si>
    <t>ลูกหนี้เงินกู้</t>
  </si>
  <si>
    <t>ลูกหนี้ตามคำพิพากษาศาล</t>
  </si>
  <si>
    <t>ลูกหนี้เช่าซื้อ</t>
  </si>
  <si>
    <t>ค่าภาษีบำรุงท้องที่ค้างรับ</t>
  </si>
  <si>
    <t>ค่าเช่าค้างรับ</t>
  </si>
  <si>
    <t>ดอกเบี้ยเงินกู้ค้างรับ</t>
  </si>
  <si>
    <t>ดอกเบี้ยตามคำพิพากษาศาลค้างรับ</t>
  </si>
  <si>
    <t>ดอกเบี้ยเงินกู้-ค่าที่ดินค้างรับ</t>
  </si>
  <si>
    <t>ดอกเบี้ยเช่าซื้อค้างรับ</t>
  </si>
  <si>
    <t>ที่ดิน</t>
  </si>
  <si>
    <t>อาคารและสิ่งก่อสร้าง</t>
  </si>
  <si>
    <t>ค่าเสื่อมราคาสะสม - อาคารและสิ่งก่อสร้าง</t>
  </si>
  <si>
    <t>ครุภัณฑ์และอุปกรณ์</t>
  </si>
  <si>
    <t>ค่าเสื่อมราคาสะสม - ครุภัณฑ์และอุปกรณ์</t>
  </si>
  <si>
    <t>ค่าเช่ารับล่วงหน้า</t>
  </si>
  <si>
    <t>ค่าภาษีบำรุงท้องที่รับล่วงหน้า</t>
  </si>
  <si>
    <t>ที่ดินรอการโอนกรรมสิทธิ์</t>
  </si>
  <si>
    <t>กองทุนการปฏิรูปที่ดินเพื่อเกษตรกรรม</t>
  </si>
  <si>
    <t>รายได้สูง (ต่ำ) กว่าค่าใช้จ่ายสะสม</t>
  </si>
  <si>
    <t>เงินกองทุนรับโอนจากส่วนกลาง</t>
  </si>
  <si>
    <t>รายได้นำส่งส่วนกลาง</t>
  </si>
  <si>
    <t>ค่าเช่ารับ</t>
  </si>
  <si>
    <t>ดอกเบี้ยเงินกู้รับ</t>
  </si>
  <si>
    <t>ดอกเบี้ยตามคำพิพากษาศาลรับ</t>
  </si>
  <si>
    <t>ดอกเบี้ยเช่าซื้อรับ</t>
  </si>
  <si>
    <t>ค่าภาษีบำรุงท้องที่รับ</t>
  </si>
  <si>
    <t>รายได้อื่น</t>
  </si>
  <si>
    <t>ค่าจ้างลูกจ้างชั่วคราว</t>
  </si>
  <si>
    <t>ค่าเสื่อมราคา - ครุภัณฑ์และอุปกรณ์</t>
  </si>
  <si>
    <t>ค่าภาษีบำรุงท้องที่จ่าย</t>
  </si>
  <si>
    <t xml:space="preserve"> </t>
  </si>
  <si>
    <t>งบทดลองก่อนปรับปรุง</t>
  </si>
  <si>
    <t>งบทดลองหลังปรับปรุง</t>
  </si>
  <si>
    <t>งบแสดงผลการดำเนินงาน</t>
  </si>
  <si>
    <t>งบแสดงฐานะการเงิน</t>
  </si>
  <si>
    <t>ลูกหนี้เงินยืมราชการ</t>
  </si>
  <si>
    <t>รายได้สูง (ต่ำ) กว่าค่าใช้จ่าย</t>
  </si>
  <si>
    <t>เงินฝากธนาคาร-ธ.ก.ส.</t>
  </si>
  <si>
    <t>ค่าใช้จ่ายบริหารงานกองทุน</t>
  </si>
  <si>
    <t>ค่าใช้จ่ายในการรังวัดที่ดิน</t>
  </si>
  <si>
    <t>สำนักงานการปฏิรูปที่ดินจังหวัด.....................</t>
  </si>
  <si>
    <t>สิ้นสุด ณ วันที่ 30 กันยายน 25....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</si>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</sst>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4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3"/>
      <name val="TH SarabunPSK"/>
      <family val="2"/>
    </font>
    <font>
      <sz val="14"/>
      <color rgb="FFFF0000"/>
      <name val="TH SarabunPSK"/>
      <family val="2"/>
    </font>
    <font>
      <sz val="14"/>
      <color indexed="10"/>
      <name val="TH SarabunPSK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3" applyNumberFormat="0" applyAlignment="0" applyProtection="0"/>
    <xf numFmtId="0" fontId="10" fillId="21" borderId="14" applyNumberFormat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3" applyNumberFormat="0" applyAlignment="0" applyProtection="0"/>
    <xf numFmtId="0" fontId="17" fillId="0" borderId="18" applyNumberFormat="0" applyFill="0" applyAlignment="0" applyProtection="0"/>
    <xf numFmtId="0" fontId="18" fillId="22" borderId="0" applyNumberFormat="0" applyBorder="0" applyAlignment="0" applyProtection="0"/>
    <xf numFmtId="0" fontId="3" fillId="0" borderId="0"/>
    <xf numFmtId="0" fontId="1" fillId="23" borderId="19" applyNumberFormat="0" applyFont="0" applyAlignment="0" applyProtection="0"/>
    <xf numFmtId="0" fontId="19" fillId="20" borderId="20" applyNumberFormat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4" fillId="0" borderId="7" xfId="0" applyFont="1" applyBorder="1"/>
    <xf numFmtId="43" fontId="4" fillId="0" borderId="7" xfId="0" applyNumberFormat="1" applyFont="1" applyFill="1" applyBorder="1" applyAlignment="1">
      <alignment horizontal="center"/>
    </xf>
    <xf numFmtId="43" fontId="4" fillId="0" borderId="8" xfId="1" applyFont="1" applyFill="1" applyBorder="1" applyAlignment="1">
      <alignment horizontal="right"/>
    </xf>
    <xf numFmtId="0" fontId="4" fillId="0" borderId="8" xfId="0" applyFont="1" applyBorder="1"/>
    <xf numFmtId="187" fontId="4" fillId="0" borderId="8" xfId="1" applyNumberFormat="1" applyFont="1" applyFill="1" applyBorder="1" applyAlignment="1">
      <alignment horizontal="right"/>
    </xf>
    <xf numFmtId="0" fontId="4" fillId="0" borderId="10" xfId="0" applyFont="1" applyBorder="1"/>
    <xf numFmtId="43" fontId="4" fillId="0" borderId="10" xfId="1" applyFont="1" applyFill="1" applyBorder="1" applyAlignment="1">
      <alignment horizontal="right"/>
    </xf>
    <xf numFmtId="43" fontId="4" fillId="0" borderId="8" xfId="1" applyFont="1" applyFill="1" applyBorder="1"/>
    <xf numFmtId="43" fontId="5" fillId="0" borderId="12" xfId="1" applyFont="1" applyFill="1" applyBorder="1"/>
    <xf numFmtId="0" fontId="4" fillId="0" borderId="0" xfId="0" applyFont="1" applyBorder="1"/>
    <xf numFmtId="4" fontId="4" fillId="0" borderId="0" xfId="0" applyNumberFormat="1" applyFont="1" applyFill="1" applyBorder="1"/>
    <xf numFmtId="0" fontId="4" fillId="0" borderId="0" xfId="0" applyFont="1"/>
    <xf numFmtId="43" fontId="4" fillId="0" borderId="0" xfId="0" applyNumberFormat="1" applyFont="1" applyFill="1"/>
    <xf numFmtId="0" fontId="4" fillId="0" borderId="0" xfId="0" applyFont="1" applyFill="1"/>
    <xf numFmtId="4" fontId="4" fillId="0" borderId="0" xfId="0" applyNumberFormat="1" applyFont="1" applyFill="1"/>
    <xf numFmtId="0" fontId="5" fillId="0" borderId="2" xfId="0" applyFont="1" applyBorder="1" applyAlignment="1">
      <alignment horizontal="center"/>
    </xf>
    <xf numFmtId="0" fontId="5" fillId="0" borderId="6" xfId="0" applyFont="1" applyBorder="1"/>
    <xf numFmtId="187" fontId="4" fillId="0" borderId="7" xfId="45" applyNumberFormat="1" applyFont="1" applyBorder="1"/>
    <xf numFmtId="0" fontId="23" fillId="0" borderId="8" xfId="0" applyFont="1" applyBorder="1"/>
    <xf numFmtId="0" fontId="23" fillId="0" borderId="10" xfId="0" applyFont="1" applyBorder="1"/>
    <xf numFmtId="43" fontId="4" fillId="0" borderId="22" xfId="1" applyFont="1" applyFill="1" applyBorder="1"/>
    <xf numFmtId="0" fontId="4" fillId="0" borderId="22" xfId="0" applyFont="1" applyBorder="1"/>
    <xf numFmtId="43" fontId="4" fillId="0" borderId="22" xfId="1" applyFont="1" applyFill="1" applyBorder="1" applyAlignment="1">
      <alignment horizontal="right"/>
    </xf>
    <xf numFmtId="43" fontId="4" fillId="0" borderId="23" xfId="1" applyFont="1" applyFill="1" applyBorder="1" applyAlignment="1">
      <alignment horizontal="right"/>
    </xf>
    <xf numFmtId="43" fontId="4" fillId="0" borderId="0" xfId="1" applyFont="1" applyFill="1" applyBorder="1"/>
    <xf numFmtId="43" fontId="24" fillId="0" borderId="8" xfId="1" applyFont="1" applyFill="1" applyBorder="1" applyAlignment="1">
      <alignment horizontal="right"/>
    </xf>
    <xf numFmtId="43" fontId="24" fillId="0" borderId="10" xfId="1" applyFont="1" applyFill="1" applyBorder="1" applyAlignment="1">
      <alignment horizontal="right"/>
    </xf>
    <xf numFmtId="43" fontId="5" fillId="0" borderId="12" xfId="1" applyFont="1" applyFill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/>
    <xf numFmtId="0" fontId="4" fillId="0" borderId="9" xfId="0" applyFont="1" applyBorder="1"/>
    <xf numFmtId="0" fontId="25" fillId="0" borderId="9" xfId="0" applyFont="1" applyBorder="1"/>
    <xf numFmtId="0" fontId="25" fillId="0" borderId="0" xfId="0" applyFont="1" applyBorder="1"/>
    <xf numFmtId="0" fontId="25" fillId="0" borderId="11" xfId="0" applyFont="1" applyBorder="1"/>
    <xf numFmtId="43" fontId="4" fillId="0" borderId="0" xfId="0" applyNumberFormat="1" applyFont="1" applyBorder="1"/>
    <xf numFmtId="0" fontId="4" fillId="0" borderId="1" xfId="0" applyFont="1" applyBorder="1"/>
    <xf numFmtId="0" fontId="25" fillId="0" borderId="0" xfId="0" applyFont="1"/>
    <xf numFmtId="43" fontId="25" fillId="0" borderId="0" xfId="0" applyNumberFormat="1" applyFont="1" applyBorder="1"/>
    <xf numFmtId="0" fontId="4" fillId="0" borderId="11" xfId="0" applyFont="1" applyBorder="1"/>
    <xf numFmtId="43" fontId="4" fillId="24" borderId="8" xfId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5" borderId="4" xfId="0" applyFont="1" applyFill="1" applyBorder="1" applyAlignment="1">
      <alignment horizontal="center"/>
    </xf>
    <xf numFmtId="0" fontId="5" fillId="25" borderId="5" xfId="0" applyFont="1" applyFill="1" applyBorder="1" applyAlignment="1">
      <alignment horizontal="center"/>
    </xf>
    <xf numFmtId="0" fontId="5" fillId="25" borderId="3" xfId="0" applyFont="1" applyFill="1" applyBorder="1" applyAlignment="1">
      <alignment horizontal="center"/>
    </xf>
  </cellXfs>
  <cellStyles count="4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1" builtinId="3"/>
    <cellStyle name="Comma 2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39"/>
    <cellStyle name="Note" xfId="40"/>
    <cellStyle name="Output" xfId="41"/>
    <cellStyle name="Title" xfId="42"/>
    <cellStyle name="Total" xfId="43"/>
    <cellStyle name="Warning Text" xfId="44"/>
    <cellStyle name="เครื่องหมายจุลภาค 2 3" xfId="46"/>
    <cellStyle name="เครื่องหมายจุลภาค_ใบโอนปีงบประมาณ 53 2" xfId="45"/>
    <cellStyle name="ปกติ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0</xdr:row>
      <xdr:rowOff>95250</xdr:rowOff>
    </xdr:from>
    <xdr:to>
      <xdr:col>2</xdr:col>
      <xdr:colOff>55563</xdr:colOff>
      <xdr:row>1</xdr:row>
      <xdr:rowOff>127000</xdr:rowOff>
    </xdr:to>
    <xdr:sp macro="" textlink="">
      <xdr:nvSpPr>
        <xdr:cNvPr id="2" name="TextBox 1"/>
        <xdr:cNvSpPr txBox="1"/>
      </xdr:nvSpPr>
      <xdr:spPr>
        <a:xfrm>
          <a:off x="349250" y="95250"/>
          <a:ext cx="2643188" cy="3333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ปริ้นส่งงบใช้กระดาษทำการ</a:t>
          </a:r>
          <a:r>
            <a:rPr lang="th-TH" sz="1100" baseline="0"/>
            <a:t> 10 ช่องสุดท้าย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53"/>
  <sheetViews>
    <sheetView tabSelected="1" zoomScale="120" zoomScaleNormal="120" workbookViewId="0">
      <pane ySplit="6" topLeftCell="A7" activePane="bottomLeft" state="frozen"/>
      <selection pane="bottomLeft" activeCell="D12" sqref="D12"/>
    </sheetView>
  </sheetViews>
  <sheetFormatPr defaultRowHeight="21.75" x14ac:dyDescent="0.5"/>
  <cols>
    <col min="1" max="1" width="28.85546875" style="12" customWidth="1"/>
    <col min="2" max="3" width="15.28515625" style="14" customWidth="1"/>
    <col min="4" max="11" width="14.28515625" style="14" customWidth="1"/>
    <col min="12" max="12" width="9.140625" style="12"/>
    <col min="13" max="13" width="11.85546875" style="12" customWidth="1"/>
    <col min="14" max="16384" width="9.140625" style="12"/>
  </cols>
  <sheetData>
    <row r="1" spans="1:137" ht="24" x14ac:dyDescent="0.55000000000000004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37" ht="24" x14ac:dyDescent="0.5500000000000000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37" ht="24" x14ac:dyDescent="0.55000000000000004">
      <c r="A3" s="43" t="s">
        <v>47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37" s="31" customFormat="1" x14ac:dyDescent="0.5">
      <c r="A4" s="16" t="s">
        <v>1</v>
      </c>
      <c r="B4" s="44" t="s">
        <v>37</v>
      </c>
      <c r="C4" s="44"/>
      <c r="D4" s="44" t="s">
        <v>2</v>
      </c>
      <c r="E4" s="44"/>
      <c r="F4" s="45" t="s">
        <v>38</v>
      </c>
      <c r="G4" s="46"/>
      <c r="H4" s="47" t="s">
        <v>39</v>
      </c>
      <c r="I4" s="47"/>
      <c r="J4" s="47" t="s">
        <v>40</v>
      </c>
      <c r="K4" s="47"/>
    </row>
    <row r="5" spans="1:137" s="31" customFormat="1" x14ac:dyDescent="0.5">
      <c r="A5" s="17"/>
      <c r="B5" s="30" t="s">
        <v>3</v>
      </c>
      <c r="C5" s="30" t="s">
        <v>4</v>
      </c>
      <c r="D5" s="30" t="s">
        <v>3</v>
      </c>
      <c r="E5" s="30" t="s">
        <v>4</v>
      </c>
      <c r="F5" s="30" t="s">
        <v>3</v>
      </c>
      <c r="G5" s="30" t="s">
        <v>4</v>
      </c>
      <c r="H5" s="30" t="s">
        <v>3</v>
      </c>
      <c r="I5" s="30" t="s">
        <v>4</v>
      </c>
      <c r="J5" s="30" t="s">
        <v>3</v>
      </c>
      <c r="K5" s="30" t="s">
        <v>4</v>
      </c>
    </row>
    <row r="6" spans="1:137" hidden="1" x14ac:dyDescent="0.5">
      <c r="A6" s="1" t="s">
        <v>5</v>
      </c>
      <c r="B6" s="2">
        <v>0</v>
      </c>
      <c r="C6" s="2"/>
      <c r="D6" s="2"/>
      <c r="E6" s="2"/>
      <c r="F6" s="3">
        <f>B6+D6-E6</f>
        <v>0</v>
      </c>
      <c r="G6" s="3"/>
      <c r="H6" s="3"/>
      <c r="I6" s="3"/>
      <c r="J6" s="3">
        <f>F6</f>
        <v>0</v>
      </c>
      <c r="K6" s="3"/>
    </row>
    <row r="7" spans="1:137" x14ac:dyDescent="0.5">
      <c r="A7" s="4" t="s">
        <v>43</v>
      </c>
      <c r="B7" s="3">
        <v>60</v>
      </c>
      <c r="C7" s="3"/>
      <c r="D7" s="3"/>
      <c r="E7" s="3"/>
      <c r="F7" s="3">
        <f>+B7</f>
        <v>60</v>
      </c>
      <c r="G7" s="3"/>
      <c r="H7" s="3"/>
      <c r="I7" s="3"/>
      <c r="J7" s="3">
        <f>+F7</f>
        <v>60</v>
      </c>
      <c r="K7" s="3"/>
    </row>
    <row r="8" spans="1:137" x14ac:dyDescent="0.5">
      <c r="A8" s="4" t="s">
        <v>6</v>
      </c>
      <c r="B8" s="3">
        <v>9680927.6300000008</v>
      </c>
      <c r="C8" s="3"/>
      <c r="D8" s="3"/>
      <c r="E8" s="3"/>
      <c r="F8" s="3">
        <f>+B8</f>
        <v>9680927.6300000008</v>
      </c>
      <c r="G8" s="3"/>
      <c r="H8" s="3"/>
      <c r="I8" s="3"/>
      <c r="J8" s="3">
        <f>+F8</f>
        <v>9680927.6300000008</v>
      </c>
      <c r="K8" s="3"/>
    </row>
    <row r="9" spans="1:137" x14ac:dyDescent="0.5">
      <c r="A9" s="4" t="s">
        <v>7</v>
      </c>
      <c r="B9" s="3">
        <v>0</v>
      </c>
      <c r="C9" s="3"/>
      <c r="D9" s="3"/>
      <c r="E9" s="3"/>
      <c r="F9" s="3">
        <f>+B9</f>
        <v>0</v>
      </c>
      <c r="G9" s="3"/>
      <c r="H9" s="3"/>
      <c r="I9" s="3"/>
      <c r="J9" s="3">
        <f>+F9</f>
        <v>0</v>
      </c>
      <c r="K9" s="3"/>
    </row>
    <row r="10" spans="1:137" x14ac:dyDescent="0.5">
      <c r="A10" s="4" t="s">
        <v>8</v>
      </c>
      <c r="B10" s="3">
        <v>38755791.859999999</v>
      </c>
      <c r="C10" s="3"/>
      <c r="D10" s="3"/>
      <c r="E10" s="3"/>
      <c r="F10" s="3">
        <f>+B10</f>
        <v>38755791.859999999</v>
      </c>
      <c r="G10" s="3"/>
      <c r="H10" s="3"/>
      <c r="I10" s="3"/>
      <c r="J10" s="3">
        <f>+F10</f>
        <v>38755791.859999999</v>
      </c>
      <c r="K10" s="3"/>
      <c r="L10" s="32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</row>
    <row r="11" spans="1:137" hidden="1" x14ac:dyDescent="0.5">
      <c r="A11" s="4" t="s">
        <v>41</v>
      </c>
      <c r="B11" s="3">
        <v>0</v>
      </c>
      <c r="C11" s="3"/>
      <c r="D11" s="3"/>
      <c r="E11" s="3"/>
      <c r="F11" s="3"/>
      <c r="G11" s="3"/>
      <c r="H11" s="3"/>
      <c r="I11" s="3"/>
      <c r="J11" s="3"/>
      <c r="K11" s="3"/>
      <c r="L11" s="32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</row>
    <row r="12" spans="1:137" s="35" customFormat="1" x14ac:dyDescent="0.5">
      <c r="A12" s="4" t="s">
        <v>9</v>
      </c>
      <c r="B12" s="5">
        <v>22801</v>
      </c>
      <c r="C12" s="3"/>
      <c r="D12" s="18">
        <v>10930.67</v>
      </c>
      <c r="E12" s="3"/>
      <c r="F12" s="3">
        <f>+B12+D12</f>
        <v>33731.67</v>
      </c>
      <c r="G12" s="3"/>
      <c r="H12" s="3"/>
      <c r="I12" s="3"/>
      <c r="J12" s="3">
        <f t="shared" ref="J12:J17" si="0">+F12</f>
        <v>33731.67</v>
      </c>
      <c r="K12" s="3"/>
      <c r="L12" s="33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</row>
    <row r="13" spans="1:137" x14ac:dyDescent="0.5">
      <c r="A13" s="4" t="s">
        <v>10</v>
      </c>
      <c r="B13" s="3">
        <v>38240.480000000003</v>
      </c>
      <c r="C13" s="3"/>
      <c r="D13" s="3"/>
      <c r="E13" s="3"/>
      <c r="F13" s="3">
        <f>+B13+D13</f>
        <v>38240.480000000003</v>
      </c>
      <c r="G13" s="3"/>
      <c r="H13" s="3"/>
      <c r="I13" s="3"/>
      <c r="J13" s="3">
        <f t="shared" si="0"/>
        <v>38240.480000000003</v>
      </c>
      <c r="K13" s="3"/>
      <c r="L13" s="32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</row>
    <row r="14" spans="1:137" x14ac:dyDescent="0.5">
      <c r="A14" s="4" t="s">
        <v>11</v>
      </c>
      <c r="B14" s="3">
        <v>89870.3</v>
      </c>
      <c r="C14" s="3"/>
      <c r="D14" s="3">
        <v>175869.62</v>
      </c>
      <c r="E14" s="3"/>
      <c r="F14" s="3">
        <f>+B14+D14</f>
        <v>265739.92</v>
      </c>
      <c r="G14" s="3"/>
      <c r="H14" s="3"/>
      <c r="I14" s="3"/>
      <c r="J14" s="3">
        <f t="shared" si="0"/>
        <v>265739.92</v>
      </c>
      <c r="K14" s="3"/>
      <c r="L14" s="32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</row>
    <row r="15" spans="1:137" x14ac:dyDescent="0.5">
      <c r="A15" s="4" t="s">
        <v>12</v>
      </c>
      <c r="B15" s="3">
        <v>0</v>
      </c>
      <c r="C15" s="3"/>
      <c r="D15" s="3"/>
      <c r="E15" s="3"/>
      <c r="F15" s="3">
        <f>+B15+D15</f>
        <v>0</v>
      </c>
      <c r="G15" s="3"/>
      <c r="H15" s="3"/>
      <c r="I15" s="3"/>
      <c r="J15" s="3">
        <f t="shared" si="0"/>
        <v>0</v>
      </c>
      <c r="K15" s="3"/>
      <c r="L15" s="32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</row>
    <row r="16" spans="1:137" x14ac:dyDescent="0.5">
      <c r="A16" s="4" t="s">
        <v>13</v>
      </c>
      <c r="B16" s="3">
        <v>94657.75</v>
      </c>
      <c r="C16" s="3"/>
      <c r="D16" s="3"/>
      <c r="E16" s="3"/>
      <c r="F16" s="3">
        <f>+B16</f>
        <v>94657.75</v>
      </c>
      <c r="G16" s="3"/>
      <c r="H16" s="3"/>
      <c r="I16" s="3"/>
      <c r="J16" s="3">
        <f t="shared" si="0"/>
        <v>94657.75</v>
      </c>
      <c r="K16" s="3"/>
      <c r="L16" s="32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</row>
    <row r="17" spans="1:137" x14ac:dyDescent="0.5">
      <c r="A17" s="4" t="s">
        <v>14</v>
      </c>
      <c r="B17" s="3">
        <v>84511.91</v>
      </c>
      <c r="C17" s="3"/>
      <c r="D17" s="3">
        <v>302187.84999999998</v>
      </c>
      <c r="E17" s="3"/>
      <c r="F17" s="3">
        <f>+B17+D17</f>
        <v>386699.76</v>
      </c>
      <c r="G17" s="3"/>
      <c r="H17" s="3"/>
      <c r="I17" s="3"/>
      <c r="J17" s="3">
        <f t="shared" si="0"/>
        <v>386699.76</v>
      </c>
      <c r="K17" s="3"/>
      <c r="L17" s="32"/>
      <c r="M17" s="36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</row>
    <row r="18" spans="1:137" x14ac:dyDescent="0.5">
      <c r="A18" s="4" t="s">
        <v>15</v>
      </c>
      <c r="B18" s="3">
        <v>48216418.600000001</v>
      </c>
      <c r="C18" s="3"/>
      <c r="D18" s="3"/>
      <c r="E18" s="3"/>
      <c r="F18" s="3">
        <f>+B18</f>
        <v>48216418.600000001</v>
      </c>
      <c r="G18" s="3"/>
      <c r="H18" s="3"/>
      <c r="I18" s="3"/>
      <c r="J18" s="3">
        <f>+B18</f>
        <v>48216418.600000001</v>
      </c>
      <c r="K18" s="3"/>
      <c r="L18" s="32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</row>
    <row r="19" spans="1:137" x14ac:dyDescent="0.5">
      <c r="A19" s="4" t="s">
        <v>16</v>
      </c>
      <c r="B19" s="3">
        <v>3722134.83</v>
      </c>
      <c r="C19" s="3"/>
      <c r="D19" s="3"/>
      <c r="E19" s="3"/>
      <c r="F19" s="3">
        <f>+B19</f>
        <v>3722134.83</v>
      </c>
      <c r="G19" s="3"/>
      <c r="H19" s="3"/>
      <c r="I19" s="3"/>
      <c r="J19" s="3">
        <f>+B19</f>
        <v>3722134.83</v>
      </c>
      <c r="K19" s="3"/>
      <c r="L19" s="32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</row>
    <row r="20" spans="1:137" s="37" customFormat="1" x14ac:dyDescent="0.5">
      <c r="A20" s="19" t="s">
        <v>17</v>
      </c>
      <c r="B20" s="3"/>
      <c r="C20" s="3">
        <v>3722060.83</v>
      </c>
      <c r="D20" s="3"/>
      <c r="E20" s="3"/>
      <c r="F20" s="3"/>
      <c r="G20" s="3">
        <f>+C20</f>
        <v>3722060.83</v>
      </c>
      <c r="H20" s="3"/>
      <c r="I20" s="3"/>
      <c r="J20" s="3"/>
      <c r="K20" s="3">
        <f>+C20</f>
        <v>3722060.83</v>
      </c>
      <c r="L20" s="32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</row>
    <row r="21" spans="1:137" x14ac:dyDescent="0.5">
      <c r="A21" s="6" t="s">
        <v>18</v>
      </c>
      <c r="B21" s="7">
        <v>96800</v>
      </c>
      <c r="C21" s="7"/>
      <c r="D21" s="7"/>
      <c r="E21" s="7"/>
      <c r="F21" s="7">
        <f>+B21</f>
        <v>96800</v>
      </c>
      <c r="G21" s="7"/>
      <c r="H21" s="3"/>
      <c r="I21" s="7"/>
      <c r="J21" s="3">
        <f>+B21</f>
        <v>96800</v>
      </c>
      <c r="K21" s="3"/>
      <c r="L21" s="32"/>
      <c r="M21" s="36">
        <f>+J21-K22</f>
        <v>19471.100000000006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</row>
    <row r="22" spans="1:137" s="38" customFormat="1" x14ac:dyDescent="0.5">
      <c r="A22" s="20" t="s">
        <v>19</v>
      </c>
      <c r="B22" s="7"/>
      <c r="C22" s="7">
        <v>77328.899999999994</v>
      </c>
      <c r="D22" s="7"/>
      <c r="E22" s="7"/>
      <c r="F22" s="7"/>
      <c r="G22" s="7">
        <f t="shared" ref="G22:G28" si="1">+C22</f>
        <v>77328.899999999994</v>
      </c>
      <c r="H22" s="7"/>
      <c r="I22" s="7"/>
      <c r="J22" s="7"/>
      <c r="K22" s="3">
        <f>+C22</f>
        <v>77328.899999999994</v>
      </c>
      <c r="L22" s="33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</row>
    <row r="23" spans="1:137" s="10" customFormat="1" x14ac:dyDescent="0.5">
      <c r="A23" s="6" t="s">
        <v>20</v>
      </c>
      <c r="B23" s="7"/>
      <c r="C23" s="7">
        <v>8836.59</v>
      </c>
      <c r="D23" s="7"/>
      <c r="E23" s="7"/>
      <c r="F23" s="7"/>
      <c r="G23" s="7">
        <f t="shared" si="1"/>
        <v>8836.59</v>
      </c>
      <c r="H23" s="7"/>
      <c r="I23" s="7"/>
      <c r="J23" s="7"/>
      <c r="K23" s="3">
        <f>+G23</f>
        <v>8836.59</v>
      </c>
      <c r="L23" s="32"/>
    </row>
    <row r="24" spans="1:137" s="34" customFormat="1" x14ac:dyDescent="0.5">
      <c r="A24" s="6" t="s">
        <v>21</v>
      </c>
      <c r="B24" s="7"/>
      <c r="C24" s="3">
        <v>253.17</v>
      </c>
      <c r="D24" s="7"/>
      <c r="E24" s="7"/>
      <c r="F24" s="7"/>
      <c r="G24" s="7">
        <f t="shared" si="1"/>
        <v>253.17</v>
      </c>
      <c r="H24" s="7"/>
      <c r="I24" s="7"/>
      <c r="J24" s="7"/>
      <c r="K24" s="3">
        <f>+G24</f>
        <v>253.17</v>
      </c>
      <c r="L24" s="33"/>
      <c r="M24" s="39"/>
    </row>
    <row r="25" spans="1:137" s="10" customFormat="1" x14ac:dyDescent="0.5">
      <c r="A25" s="6" t="s">
        <v>22</v>
      </c>
      <c r="B25" s="7"/>
      <c r="C25" s="7">
        <v>46477217.039999999</v>
      </c>
      <c r="D25" s="3"/>
      <c r="E25" s="7"/>
      <c r="F25" s="7"/>
      <c r="G25" s="7">
        <f t="shared" si="1"/>
        <v>46477217.039999999</v>
      </c>
      <c r="H25" s="7"/>
      <c r="I25" s="7"/>
      <c r="J25" s="7"/>
      <c r="K25" s="3">
        <f>+G25</f>
        <v>46477217.039999999</v>
      </c>
      <c r="L25" s="32"/>
    </row>
    <row r="26" spans="1:137" x14ac:dyDescent="0.5">
      <c r="A26" s="6" t="s">
        <v>23</v>
      </c>
      <c r="B26" s="3"/>
      <c r="C26" s="3">
        <v>304945</v>
      </c>
      <c r="D26" s="3"/>
      <c r="E26" s="3"/>
      <c r="F26" s="3"/>
      <c r="G26" s="3">
        <f t="shared" si="1"/>
        <v>304945</v>
      </c>
      <c r="H26" s="3"/>
      <c r="I26" s="3"/>
      <c r="J26" s="3"/>
      <c r="K26" s="3">
        <f>+G26</f>
        <v>304945</v>
      </c>
      <c r="L26" s="32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</row>
    <row r="27" spans="1:137" s="35" customFormat="1" x14ac:dyDescent="0.5">
      <c r="A27" s="4" t="s">
        <v>24</v>
      </c>
      <c r="B27" s="3"/>
      <c r="C27" s="3">
        <v>18938292.370000001</v>
      </c>
      <c r="D27" s="3"/>
      <c r="E27" s="3"/>
      <c r="F27" s="3"/>
      <c r="G27" s="3">
        <f t="shared" si="1"/>
        <v>18938292.370000001</v>
      </c>
      <c r="H27" s="3"/>
      <c r="I27" s="41">
        <f>+H42</f>
        <v>566396.46</v>
      </c>
      <c r="J27" s="3"/>
      <c r="K27" s="3">
        <f>+G27+I27</f>
        <v>19504688.830000002</v>
      </c>
      <c r="L27" s="33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</row>
    <row r="28" spans="1:137" x14ac:dyDescent="0.5">
      <c r="A28" s="4" t="s">
        <v>25</v>
      </c>
      <c r="B28" s="3"/>
      <c r="C28" s="3">
        <v>61945156.159999996</v>
      </c>
      <c r="D28" s="3"/>
      <c r="E28" s="3"/>
      <c r="F28" s="26"/>
      <c r="G28" s="3">
        <f t="shared" si="1"/>
        <v>61945156.159999996</v>
      </c>
      <c r="H28" s="3"/>
      <c r="I28" s="3"/>
      <c r="J28" s="3"/>
      <c r="K28" s="3">
        <f>G28</f>
        <v>61945156.159999996</v>
      </c>
      <c r="L28" s="32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</row>
    <row r="29" spans="1:137" x14ac:dyDescent="0.5">
      <c r="A29" s="4" t="s">
        <v>26</v>
      </c>
      <c r="B29" s="3">
        <v>30749284.02</v>
      </c>
      <c r="C29" s="3"/>
      <c r="D29" s="3"/>
      <c r="E29" s="3"/>
      <c r="F29" s="3">
        <f>+B29</f>
        <v>30749284.02</v>
      </c>
      <c r="G29" s="3"/>
      <c r="H29" s="3"/>
      <c r="I29" s="3"/>
      <c r="J29" s="3">
        <f>+F29</f>
        <v>30749284.02</v>
      </c>
      <c r="K29" s="26"/>
      <c r="L29" s="32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</row>
    <row r="30" spans="1:137" x14ac:dyDescent="0.5">
      <c r="A30" s="4" t="s">
        <v>27</v>
      </c>
      <c r="B30" s="3"/>
      <c r="C30" s="3">
        <v>0</v>
      </c>
      <c r="D30" s="3"/>
      <c r="E30" s="3"/>
      <c r="F30" s="8"/>
      <c r="G30" s="3">
        <f>+C30+E30</f>
        <v>0</v>
      </c>
      <c r="H30" s="3">
        <f t="shared" ref="H30:H35" si="2">+G30</f>
        <v>0</v>
      </c>
      <c r="I30" s="8"/>
      <c r="J30" s="3"/>
      <c r="K30" s="3"/>
    </row>
    <row r="31" spans="1:137" x14ac:dyDescent="0.5">
      <c r="A31" s="4" t="s">
        <v>28</v>
      </c>
      <c r="B31" s="3"/>
      <c r="C31" s="3">
        <v>274080.74</v>
      </c>
      <c r="D31" s="3"/>
      <c r="E31" s="3">
        <v>175869.62</v>
      </c>
      <c r="F31" s="8"/>
      <c r="G31" s="3">
        <f>+C31+E31</f>
        <v>449950.36</v>
      </c>
      <c r="H31" s="3">
        <f t="shared" si="2"/>
        <v>449950.36</v>
      </c>
      <c r="I31" s="3"/>
      <c r="J31" s="3"/>
      <c r="K31" s="3"/>
    </row>
    <row r="32" spans="1:137" x14ac:dyDescent="0.5">
      <c r="A32" s="4" t="s">
        <v>29</v>
      </c>
      <c r="B32" s="3"/>
      <c r="C32" s="3">
        <v>0</v>
      </c>
      <c r="D32" s="3"/>
      <c r="E32" s="3"/>
      <c r="F32" s="8"/>
      <c r="G32" s="3">
        <f>+C32+E32</f>
        <v>0</v>
      </c>
      <c r="H32" s="3">
        <f t="shared" si="2"/>
        <v>0</v>
      </c>
      <c r="I32" s="3"/>
      <c r="J32" s="3"/>
      <c r="K32" s="3"/>
    </row>
    <row r="33" spans="1:79" s="40" customFormat="1" x14ac:dyDescent="0.5">
      <c r="A33" s="4" t="s">
        <v>30</v>
      </c>
      <c r="B33" s="3"/>
      <c r="C33" s="3">
        <v>65286.16</v>
      </c>
      <c r="D33" s="3"/>
      <c r="E33" s="3">
        <v>302187.84999999998</v>
      </c>
      <c r="F33" s="3"/>
      <c r="G33" s="3">
        <f>+C33+E33</f>
        <v>367474.01</v>
      </c>
      <c r="H33" s="3">
        <f t="shared" si="2"/>
        <v>367474.01</v>
      </c>
      <c r="I33" s="3"/>
      <c r="J33" s="3"/>
      <c r="K33" s="3"/>
      <c r="L33" s="32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35" customFormat="1" x14ac:dyDescent="0.5">
      <c r="A34" s="4" t="s">
        <v>31</v>
      </c>
      <c r="B34" s="3"/>
      <c r="C34" s="3">
        <v>6559.83</v>
      </c>
      <c r="D34" s="7"/>
      <c r="E34" s="18">
        <v>10930.67</v>
      </c>
      <c r="F34" s="7"/>
      <c r="G34" s="7">
        <f>+C34+E34</f>
        <v>17490.5</v>
      </c>
      <c r="H34" s="7">
        <f t="shared" si="2"/>
        <v>17490.5</v>
      </c>
      <c r="I34" s="7"/>
      <c r="J34" s="7"/>
      <c r="K34" s="3"/>
      <c r="L34" s="33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</row>
    <row r="35" spans="1:79" x14ac:dyDescent="0.5">
      <c r="A35" s="6" t="s">
        <v>32</v>
      </c>
      <c r="B35" s="7"/>
      <c r="C35" s="7">
        <v>1202.1300000000001</v>
      </c>
      <c r="D35" s="7"/>
      <c r="E35" s="7"/>
      <c r="F35" s="7"/>
      <c r="G35" s="7">
        <f>+C35</f>
        <v>1202.1300000000001</v>
      </c>
      <c r="H35" s="7">
        <f t="shared" si="2"/>
        <v>1202.1300000000001</v>
      </c>
      <c r="I35" s="7"/>
      <c r="J35" s="7"/>
      <c r="K35" s="3"/>
      <c r="L35" s="3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x14ac:dyDescent="0.5">
      <c r="A36" s="6" t="s">
        <v>33</v>
      </c>
      <c r="B36" s="7">
        <v>189000</v>
      </c>
      <c r="C36" s="7"/>
      <c r="D36" s="7"/>
      <c r="E36" s="7"/>
      <c r="F36" s="7">
        <f>+B36</f>
        <v>189000</v>
      </c>
      <c r="G36" s="7"/>
      <c r="H36" s="7"/>
      <c r="I36" s="7">
        <f>+F36</f>
        <v>189000</v>
      </c>
      <c r="J36" s="7"/>
      <c r="K36" s="3"/>
      <c r="L36" s="3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38" customFormat="1" x14ac:dyDescent="0.5">
      <c r="A37" s="6" t="s">
        <v>34</v>
      </c>
      <c r="B37" s="7">
        <v>14598.54</v>
      </c>
      <c r="C37" s="7"/>
      <c r="D37" s="27"/>
      <c r="E37" s="27"/>
      <c r="F37" s="3">
        <f>+B37</f>
        <v>14598.54</v>
      </c>
      <c r="G37" s="7"/>
      <c r="H37" s="7"/>
      <c r="I37" s="7">
        <f>+F37</f>
        <v>14598.54</v>
      </c>
      <c r="J37" s="7"/>
      <c r="K37" s="3"/>
      <c r="L37" s="33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</row>
    <row r="38" spans="1:79" x14ac:dyDescent="0.5">
      <c r="A38" s="6" t="s">
        <v>44</v>
      </c>
      <c r="B38" s="7">
        <v>49665</v>
      </c>
      <c r="C38" s="7"/>
      <c r="D38" s="7"/>
      <c r="E38" s="7"/>
      <c r="F38" s="7">
        <f>+B38</f>
        <v>49665</v>
      </c>
      <c r="G38" s="7"/>
      <c r="H38" s="7"/>
      <c r="I38" s="7">
        <f>+F38</f>
        <v>49665</v>
      </c>
      <c r="J38" s="7"/>
      <c r="K38" s="3"/>
      <c r="L38" s="3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x14ac:dyDescent="0.5">
      <c r="A39" s="6" t="s">
        <v>35</v>
      </c>
      <c r="B39" s="7">
        <v>16457</v>
      </c>
      <c r="C39" s="7"/>
      <c r="D39" s="7"/>
      <c r="E39" s="7"/>
      <c r="F39" s="7">
        <f>+B39</f>
        <v>16457</v>
      </c>
      <c r="G39" s="7"/>
      <c r="H39" s="7"/>
      <c r="I39" s="7">
        <f>+F39</f>
        <v>16457</v>
      </c>
      <c r="J39" s="7"/>
      <c r="K39" s="3"/>
      <c r="L39" s="3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x14ac:dyDescent="0.5">
      <c r="A40" s="6" t="s">
        <v>45</v>
      </c>
      <c r="B40" s="7">
        <v>0</v>
      </c>
      <c r="C40" s="7"/>
      <c r="D40" s="7"/>
      <c r="E40" s="7"/>
      <c r="F40" s="7">
        <f>+B40</f>
        <v>0</v>
      </c>
      <c r="G40" s="7"/>
      <c r="H40" s="7"/>
      <c r="I40" s="7">
        <f>+F40</f>
        <v>0</v>
      </c>
      <c r="J40" s="7"/>
      <c r="K40" s="3"/>
      <c r="L40" s="3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x14ac:dyDescent="0.5">
      <c r="A41" s="6"/>
      <c r="B41" s="7"/>
      <c r="C41" s="7"/>
      <c r="D41" s="7"/>
      <c r="E41" s="7"/>
      <c r="F41" s="7"/>
      <c r="G41" s="7"/>
      <c r="H41" s="7">
        <f>SUM(I36:I40)</f>
        <v>269720.54000000004</v>
      </c>
      <c r="I41" s="7">
        <f>SUM(H30:H35)</f>
        <v>836117</v>
      </c>
      <c r="J41" s="7"/>
      <c r="K41" s="3"/>
      <c r="L41" s="3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x14ac:dyDescent="0.5">
      <c r="A42" s="1" t="s">
        <v>42</v>
      </c>
      <c r="B42" s="3"/>
      <c r="C42" s="3"/>
      <c r="D42" s="8"/>
      <c r="E42" s="3"/>
      <c r="F42" s="3"/>
      <c r="G42" s="3"/>
      <c r="H42" s="41">
        <f>+I41-H41</f>
        <v>566396.46</v>
      </c>
      <c r="I42" s="3"/>
      <c r="J42" s="3"/>
      <c r="K42" s="3"/>
      <c r="L42" s="32"/>
    </row>
    <row r="43" spans="1:79" x14ac:dyDescent="0.5">
      <c r="A43" s="22"/>
      <c r="B43" s="23"/>
      <c r="C43" s="23"/>
      <c r="D43" s="21"/>
      <c r="E43" s="23"/>
      <c r="F43" s="23"/>
      <c r="G43" s="23"/>
      <c r="H43" s="24"/>
      <c r="I43" s="24"/>
      <c r="J43" s="24"/>
      <c r="K43" s="24"/>
      <c r="L43" s="10"/>
    </row>
    <row r="44" spans="1:79" s="31" customFormat="1" ht="22.5" thickBot="1" x14ac:dyDescent="0.55000000000000004">
      <c r="A44" s="29" t="s">
        <v>48</v>
      </c>
      <c r="B44" s="28">
        <f>SUM(B7:B41)</f>
        <v>131821218.92</v>
      </c>
      <c r="C44" s="28">
        <f>SUM(C7:C41)</f>
        <v>131821218.91999999</v>
      </c>
      <c r="D44" s="28">
        <f>SUM(D8:D41)</f>
        <v>488988.14</v>
      </c>
      <c r="E44" s="28">
        <f>SUM(E8:E41)</f>
        <v>488988.13999999996</v>
      </c>
      <c r="F44" s="28">
        <f>SUM(F7:F41)</f>
        <v>132310207.06</v>
      </c>
      <c r="G44" s="28">
        <f>SUM(G7:G41)</f>
        <v>132310207.06</v>
      </c>
      <c r="H44" s="9">
        <f>SUM(H16:H43)</f>
        <v>1672234</v>
      </c>
      <c r="I44" s="9">
        <f>SUM(I25:I43)</f>
        <v>1672234</v>
      </c>
      <c r="J44" s="9">
        <f>SUM(J7:J43)</f>
        <v>132040486.52</v>
      </c>
      <c r="K44" s="9">
        <f>SUM(K7:K43)</f>
        <v>132040486.52</v>
      </c>
    </row>
    <row r="45" spans="1:79" ht="22.5" thickTop="1" x14ac:dyDescent="0.5">
      <c r="A45" s="10"/>
      <c r="B45" s="11"/>
      <c r="C45" s="25">
        <f>+B44-C44</f>
        <v>0</v>
      </c>
      <c r="D45" s="11"/>
      <c r="E45" s="25">
        <f>+D44-E44</f>
        <v>0</v>
      </c>
      <c r="F45" s="11"/>
      <c r="G45" s="25">
        <f>+F44-G44</f>
        <v>0</v>
      </c>
      <c r="H45" s="25"/>
      <c r="I45" s="25"/>
      <c r="J45" s="25"/>
      <c r="K45" s="25"/>
    </row>
    <row r="46" spans="1:79" x14ac:dyDescent="0.5">
      <c r="E46" s="15"/>
      <c r="G46" s="15"/>
      <c r="I46" s="15"/>
      <c r="K46" s="15"/>
    </row>
    <row r="47" spans="1:79" x14ac:dyDescent="0.5">
      <c r="C47" s="15"/>
      <c r="H47" s="15"/>
      <c r="I47" s="15"/>
    </row>
    <row r="48" spans="1:79" x14ac:dyDescent="0.5">
      <c r="C48" s="13">
        <f>+B44-C44</f>
        <v>0</v>
      </c>
      <c r="E48" s="13"/>
      <c r="G48" s="13">
        <f>+F44-G44</f>
        <v>0</v>
      </c>
      <c r="I48" s="13">
        <f>+H44-I44</f>
        <v>0</v>
      </c>
      <c r="K48" s="13">
        <f>+J44-K44</f>
        <v>0</v>
      </c>
    </row>
    <row r="49" spans="1:137" x14ac:dyDescent="0.5">
      <c r="F49" s="13"/>
      <c r="G49" s="13"/>
    </row>
    <row r="53" spans="1:137" s="14" customFormat="1" x14ac:dyDescent="0.5">
      <c r="A53" s="12" t="s">
        <v>36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</row>
  </sheetData>
  <mergeCells count="8">
    <mergeCell ref="A1:K1"/>
    <mergeCell ref="A2:K2"/>
    <mergeCell ref="A3:K3"/>
    <mergeCell ref="B4:C4"/>
    <mergeCell ref="D4:E4"/>
    <mergeCell ref="F4:G4"/>
    <mergeCell ref="H4:I4"/>
    <mergeCell ref="J4:K4"/>
  </mergeCells>
  <pageMargins left="0.15748031496062992" right="0.15748031496062992" top="0.74803149606299213" bottom="0.74803149606299213" header="0.31496062992125984" footer="0.31496062992125984"/>
  <pageSetup paperSize="9" scale="87" orientation="landscape" horizontalDpi="300" verticalDpi="300" r:id="rId1"/>
  <headerFooter>
    <oddHeader>&amp;R&amp;"TH SarabunPSK,ธรรมดา"&amp;16&amp;P/&amp;N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กระดาษทำการ</vt:lpstr>
      <vt:lpstr>กระดาษทำการ!Print_Area</vt:lpstr>
      <vt:lpstr>กระดาษทำการ!Print_Titles</vt:lpstr>
    </vt:vector>
  </TitlesOfParts>
  <Company>KKD 2011 v1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WINDOWS7</cp:lastModifiedBy>
  <cp:lastPrinted>2016-10-14T05:08:53Z</cp:lastPrinted>
  <dcterms:created xsi:type="dcterms:W3CDTF">2015-10-13T07:27:11Z</dcterms:created>
  <dcterms:modified xsi:type="dcterms:W3CDTF">2021-08-11T07:48:24Z</dcterms:modified>
</cp:coreProperties>
</file>