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firstSheet="2" activeTab="2"/>
  </bookViews>
  <sheets>
    <sheet name="จัดสรร" sheetId="3" state="hidden" r:id="rId1"/>
    <sheet name="rpt 1" sheetId="1" state="hidden" r:id="rId2"/>
    <sheet name="พรบ" sheetId="4" r:id="rId3"/>
    <sheet name="รวม" sheetId="2" r:id="rId4"/>
    <sheet name="งบลงทุน" sheetId="7" r:id="rId5"/>
    <sheet name="ภาพรวม" sheetId="6" r:id="rId6"/>
  </sheets>
  <definedNames>
    <definedName name="_xlnm._FilterDatabase" localSheetId="4" hidden="1">งบลงทุน!$D$1:$D$99</definedName>
    <definedName name="_xlnm._FilterDatabase" localSheetId="5" hidden="1">ภาพรวม!$D$2:$D$132</definedName>
    <definedName name="_xlnm._FilterDatabase" localSheetId="3" hidden="1">รวม!$B$2:$L$283</definedName>
    <definedName name="_xlnm.Print_Titles" localSheetId="4">งบลงทุน!$2:$4</definedName>
    <definedName name="_xlnm.Print_Titles" localSheetId="5">ภาพรวม!$2:$4</definedName>
    <definedName name="_xlnm.Print_Titles" localSheetId="3">รวม!$2:$4</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43" i="2"/>
  <c r="E240"/>
  <c r="E246"/>
  <c r="E249"/>
  <c r="E252"/>
  <c r="E255"/>
  <c r="E258"/>
  <c r="E261"/>
  <c r="E264"/>
  <c r="E267"/>
  <c r="E270"/>
  <c r="E273"/>
  <c r="E276"/>
  <c r="E279"/>
  <c r="E241"/>
  <c r="I82" i="4"/>
  <c r="J82"/>
  <c r="K82"/>
  <c r="N82"/>
  <c r="O82"/>
  <c r="P82"/>
  <c r="Q82"/>
  <c r="R82"/>
  <c r="M84"/>
  <c r="M85"/>
  <c r="M86"/>
  <c r="M87"/>
  <c r="M88"/>
  <c r="M89"/>
  <c r="M90"/>
  <c r="M91"/>
  <c r="M92"/>
  <c r="M93"/>
  <c r="M94"/>
  <c r="M95"/>
  <c r="M96"/>
  <c r="M97"/>
  <c r="E239" i="2" l="1"/>
  <c r="G154" l="1"/>
  <c r="H283"/>
  <c r="G283"/>
  <c r="H280"/>
  <c r="G280"/>
  <c r="H277"/>
  <c r="G277"/>
  <c r="H274"/>
  <c r="G274"/>
  <c r="H271"/>
  <c r="G271"/>
  <c r="H268"/>
  <c r="G268"/>
  <c r="H265"/>
  <c r="G265"/>
  <c r="H262"/>
  <c r="G262"/>
  <c r="H259"/>
  <c r="G259"/>
  <c r="H256"/>
  <c r="G256"/>
  <c r="H253"/>
  <c r="G253"/>
  <c r="H250"/>
  <c r="G250"/>
  <c r="H247"/>
  <c r="G247"/>
  <c r="H244"/>
  <c r="G244"/>
  <c r="H241"/>
  <c r="G241"/>
  <c r="H235"/>
  <c r="G235"/>
  <c r="H232"/>
  <c r="G232"/>
  <c r="H229"/>
  <c r="G229"/>
  <c r="H226"/>
  <c r="G226"/>
  <c r="H223"/>
  <c r="G223"/>
  <c r="H220"/>
  <c r="G220"/>
  <c r="H217"/>
  <c r="G217"/>
  <c r="H214"/>
  <c r="G214"/>
  <c r="H211"/>
  <c r="G211"/>
  <c r="H208"/>
  <c r="G208"/>
  <c r="H205"/>
  <c r="G205"/>
  <c r="H202"/>
  <c r="G202"/>
  <c r="H199"/>
  <c r="G199"/>
  <c r="H196"/>
  <c r="G196"/>
  <c r="H190"/>
  <c r="G190"/>
  <c r="H187"/>
  <c r="G187"/>
  <c r="H184"/>
  <c r="G184"/>
  <c r="H181"/>
  <c r="G181"/>
  <c r="H178"/>
  <c r="G178"/>
  <c r="H175"/>
  <c r="G175"/>
  <c r="H172"/>
  <c r="G172"/>
  <c r="H169"/>
  <c r="G169"/>
  <c r="H166"/>
  <c r="G166"/>
  <c r="H163"/>
  <c r="G163"/>
  <c r="H160"/>
  <c r="G160"/>
  <c r="H157"/>
  <c r="G157"/>
  <c r="H154"/>
  <c r="H151"/>
  <c r="G151"/>
  <c r="H148"/>
  <c r="G148"/>
  <c r="H145"/>
  <c r="G145"/>
  <c r="H142"/>
  <c r="G142"/>
  <c r="H136"/>
  <c r="G136"/>
  <c r="H133"/>
  <c r="G133"/>
  <c r="H130"/>
  <c r="G130"/>
  <c r="H127"/>
  <c r="G127"/>
  <c r="H124"/>
  <c r="G124"/>
  <c r="H121"/>
  <c r="G121"/>
  <c r="H118"/>
  <c r="G118"/>
  <c r="H115"/>
  <c r="G115"/>
  <c r="H112"/>
  <c r="G112"/>
  <c r="H109"/>
  <c r="G109"/>
  <c r="H106"/>
  <c r="G106"/>
  <c r="H103"/>
  <c r="G103"/>
  <c r="H100"/>
  <c r="G100"/>
  <c r="H97"/>
  <c r="G97"/>
  <c r="H94"/>
  <c r="G94"/>
  <c r="H91"/>
  <c r="G91"/>
  <c r="H88"/>
  <c r="G88"/>
  <c r="H85"/>
  <c r="G85"/>
  <c r="H82"/>
  <c r="G82"/>
  <c r="H79"/>
  <c r="G79"/>
  <c r="H73"/>
  <c r="G73"/>
  <c r="H70"/>
  <c r="G70"/>
  <c r="H67"/>
  <c r="G67"/>
  <c r="H64"/>
  <c r="G64"/>
  <c r="H61"/>
  <c r="G61"/>
  <c r="H58"/>
  <c r="G58"/>
  <c r="H55"/>
  <c r="G55"/>
  <c r="H52"/>
  <c r="G52"/>
  <c r="H49"/>
  <c r="G49"/>
  <c r="H46"/>
  <c r="G46"/>
  <c r="H43"/>
  <c r="G43"/>
  <c r="H40"/>
  <c r="G40"/>
  <c r="H37"/>
  <c r="G37"/>
  <c r="H34"/>
  <c r="G34"/>
  <c r="H31"/>
  <c r="G31"/>
  <c r="H28"/>
  <c r="G28"/>
  <c r="H25"/>
  <c r="G25"/>
  <c r="H22"/>
  <c r="G22"/>
  <c r="H19"/>
  <c r="G19"/>
  <c r="H16"/>
  <c r="G16"/>
  <c r="H282"/>
  <c r="H281" s="1"/>
  <c r="G282"/>
  <c r="G281" s="1"/>
  <c r="H279"/>
  <c r="G279"/>
  <c r="H276"/>
  <c r="G276"/>
  <c r="H273"/>
  <c r="H272" s="1"/>
  <c r="G273"/>
  <c r="G272" s="1"/>
  <c r="H270"/>
  <c r="G270"/>
  <c r="H267"/>
  <c r="G267"/>
  <c r="H264"/>
  <c r="H263" s="1"/>
  <c r="G264"/>
  <c r="G263" s="1"/>
  <c r="H261"/>
  <c r="G261"/>
  <c r="H258"/>
  <c r="G258"/>
  <c r="H255"/>
  <c r="H254" s="1"/>
  <c r="G255"/>
  <c r="G254" s="1"/>
  <c r="H252"/>
  <c r="G252"/>
  <c r="H249"/>
  <c r="G249"/>
  <c r="H246"/>
  <c r="H245" s="1"/>
  <c r="G246"/>
  <c r="G245" s="1"/>
  <c r="H243"/>
  <c r="G243"/>
  <c r="H240"/>
  <c r="G240"/>
  <c r="H234"/>
  <c r="H233" s="1"/>
  <c r="G234"/>
  <c r="G233" s="1"/>
  <c r="H231"/>
  <c r="G231"/>
  <c r="H228"/>
  <c r="G228"/>
  <c r="G227" s="1"/>
  <c r="H225"/>
  <c r="H224" s="1"/>
  <c r="G225"/>
  <c r="G224" s="1"/>
  <c r="H222"/>
  <c r="G222"/>
  <c r="H219"/>
  <c r="G219"/>
  <c r="H216"/>
  <c r="H215" s="1"/>
  <c r="G216"/>
  <c r="G215" s="1"/>
  <c r="H213"/>
  <c r="G213"/>
  <c r="H210"/>
  <c r="G210"/>
  <c r="H207"/>
  <c r="H206" s="1"/>
  <c r="G207"/>
  <c r="G206" s="1"/>
  <c r="H204"/>
  <c r="G204"/>
  <c r="H201"/>
  <c r="G201"/>
  <c r="H198"/>
  <c r="H197" s="1"/>
  <c r="G198"/>
  <c r="G197" s="1"/>
  <c r="H195"/>
  <c r="G195"/>
  <c r="H189"/>
  <c r="G189"/>
  <c r="H186"/>
  <c r="H185" s="1"/>
  <c r="G186"/>
  <c r="H183"/>
  <c r="G183"/>
  <c r="H180"/>
  <c r="G180"/>
  <c r="H177"/>
  <c r="H176" s="1"/>
  <c r="G177"/>
  <c r="H174"/>
  <c r="G174"/>
  <c r="H171"/>
  <c r="G171"/>
  <c r="H168"/>
  <c r="H167" s="1"/>
  <c r="G168"/>
  <c r="H165"/>
  <c r="G165"/>
  <c r="H162"/>
  <c r="G162"/>
  <c r="H159"/>
  <c r="H158" s="1"/>
  <c r="G159"/>
  <c r="H156"/>
  <c r="G156"/>
  <c r="H153"/>
  <c r="G153"/>
  <c r="G152" s="1"/>
  <c r="H150"/>
  <c r="G150"/>
  <c r="H147"/>
  <c r="H146" s="1"/>
  <c r="G147"/>
  <c r="H144"/>
  <c r="G144"/>
  <c r="H141"/>
  <c r="G141"/>
  <c r="H135"/>
  <c r="H134" s="1"/>
  <c r="G135"/>
  <c r="H132"/>
  <c r="G132"/>
  <c r="H129"/>
  <c r="G129"/>
  <c r="G128" s="1"/>
  <c r="H126"/>
  <c r="H125" s="1"/>
  <c r="G126"/>
  <c r="H123"/>
  <c r="G123"/>
  <c r="H120"/>
  <c r="G120"/>
  <c r="G119" s="1"/>
  <c r="H117"/>
  <c r="H116" s="1"/>
  <c r="G117"/>
  <c r="H114"/>
  <c r="G114"/>
  <c r="H111"/>
  <c r="G111"/>
  <c r="G110" s="1"/>
  <c r="H108"/>
  <c r="H107" s="1"/>
  <c r="G108"/>
  <c r="H105"/>
  <c r="G105"/>
  <c r="H102"/>
  <c r="G102"/>
  <c r="G101" s="1"/>
  <c r="H99"/>
  <c r="H98" s="1"/>
  <c r="G99"/>
  <c r="H96"/>
  <c r="G96"/>
  <c r="H93"/>
  <c r="G93"/>
  <c r="G92" s="1"/>
  <c r="H90"/>
  <c r="H89" s="1"/>
  <c r="G90"/>
  <c r="H87"/>
  <c r="G87"/>
  <c r="H84"/>
  <c r="G84"/>
  <c r="G83" s="1"/>
  <c r="H81"/>
  <c r="H80" s="1"/>
  <c r="G81"/>
  <c r="H78"/>
  <c r="G78"/>
  <c r="H72"/>
  <c r="G72"/>
  <c r="G71" s="1"/>
  <c r="H69"/>
  <c r="H68" s="1"/>
  <c r="G69"/>
  <c r="H66"/>
  <c r="G66"/>
  <c r="H63"/>
  <c r="G63"/>
  <c r="G62" s="1"/>
  <c r="H60"/>
  <c r="H59" s="1"/>
  <c r="G60"/>
  <c r="H57"/>
  <c r="G57"/>
  <c r="H54"/>
  <c r="G54"/>
  <c r="G53" s="1"/>
  <c r="H51"/>
  <c r="H50" s="1"/>
  <c r="G51"/>
  <c r="H48"/>
  <c r="G48"/>
  <c r="H45"/>
  <c r="G45"/>
  <c r="G44" s="1"/>
  <c r="H42"/>
  <c r="H41" s="1"/>
  <c r="G42"/>
  <c r="H39"/>
  <c r="G39"/>
  <c r="H36"/>
  <c r="G36"/>
  <c r="G35" s="1"/>
  <c r="H33"/>
  <c r="H32" s="1"/>
  <c r="G33"/>
  <c r="H30"/>
  <c r="G30"/>
  <c r="H27"/>
  <c r="G27"/>
  <c r="G26" s="1"/>
  <c r="H24"/>
  <c r="H23" s="1"/>
  <c r="G24"/>
  <c r="H21"/>
  <c r="G21"/>
  <c r="H18"/>
  <c r="G18"/>
  <c r="G17" s="1"/>
  <c r="H15"/>
  <c r="H14" s="1"/>
  <c r="G15"/>
  <c r="H13"/>
  <c r="G13"/>
  <c r="F13"/>
  <c r="H12"/>
  <c r="G12"/>
  <c r="F12"/>
  <c r="F283"/>
  <c r="F241"/>
  <c r="F280"/>
  <c r="F277"/>
  <c r="F274"/>
  <c r="F271"/>
  <c r="F268"/>
  <c r="F265"/>
  <c r="F262"/>
  <c r="F259"/>
  <c r="F256"/>
  <c r="F253"/>
  <c r="F250"/>
  <c r="F247"/>
  <c r="F244"/>
  <c r="F235"/>
  <c r="F232"/>
  <c r="F229"/>
  <c r="F226"/>
  <c r="F223"/>
  <c r="F220"/>
  <c r="F217"/>
  <c r="F214"/>
  <c r="F211"/>
  <c r="F208"/>
  <c r="F205"/>
  <c r="F202"/>
  <c r="F199"/>
  <c r="F196"/>
  <c r="F190"/>
  <c r="F187"/>
  <c r="F184"/>
  <c r="F181"/>
  <c r="F178"/>
  <c r="F175"/>
  <c r="F172"/>
  <c r="F169"/>
  <c r="F166"/>
  <c r="F163"/>
  <c r="F160"/>
  <c r="F157"/>
  <c r="F154"/>
  <c r="F151"/>
  <c r="F148"/>
  <c r="F145"/>
  <c r="F142"/>
  <c r="F136"/>
  <c r="F133"/>
  <c r="F130"/>
  <c r="F127"/>
  <c r="F124"/>
  <c r="F121"/>
  <c r="F118"/>
  <c r="F115"/>
  <c r="F112"/>
  <c r="F109"/>
  <c r="F106"/>
  <c r="F103"/>
  <c r="F100"/>
  <c r="F97"/>
  <c r="F94"/>
  <c r="F91"/>
  <c r="F88"/>
  <c r="F85"/>
  <c r="F82"/>
  <c r="F79"/>
  <c r="F73"/>
  <c r="F70"/>
  <c r="F67"/>
  <c r="F64"/>
  <c r="F61"/>
  <c r="F58"/>
  <c r="F55"/>
  <c r="F52"/>
  <c r="F49"/>
  <c r="F46"/>
  <c r="F43"/>
  <c r="F40"/>
  <c r="F37"/>
  <c r="F34"/>
  <c r="F31"/>
  <c r="F28"/>
  <c r="F25"/>
  <c r="F22"/>
  <c r="F19"/>
  <c r="F16"/>
  <c r="F282"/>
  <c r="F279"/>
  <c r="F276"/>
  <c r="F273"/>
  <c r="F270"/>
  <c r="F267"/>
  <c r="F264"/>
  <c r="F261"/>
  <c r="F258"/>
  <c r="F255"/>
  <c r="F252"/>
  <c r="F249"/>
  <c r="F246"/>
  <c r="F243"/>
  <c r="F240"/>
  <c r="F234"/>
  <c r="F231"/>
  <c r="F228"/>
  <c r="F225"/>
  <c r="F222"/>
  <c r="F221" s="1"/>
  <c r="F219"/>
  <c r="F216"/>
  <c r="F213"/>
  <c r="F210"/>
  <c r="F207"/>
  <c r="F204"/>
  <c r="F203" s="1"/>
  <c r="F201"/>
  <c r="F198"/>
  <c r="F195"/>
  <c r="F189"/>
  <c r="F186"/>
  <c r="F183"/>
  <c r="F182" s="1"/>
  <c r="F180"/>
  <c r="F177"/>
  <c r="F174"/>
  <c r="F171"/>
  <c r="F168"/>
  <c r="F165"/>
  <c r="F164" s="1"/>
  <c r="F162"/>
  <c r="F159"/>
  <c r="F156"/>
  <c r="F153"/>
  <c r="F150"/>
  <c r="F147"/>
  <c r="F146" s="1"/>
  <c r="F144"/>
  <c r="F141"/>
  <c r="F135"/>
  <c r="F132"/>
  <c r="F129"/>
  <c r="F126"/>
  <c r="F125" s="1"/>
  <c r="F123"/>
  <c r="F120"/>
  <c r="F117"/>
  <c r="F114"/>
  <c r="F111"/>
  <c r="F108"/>
  <c r="F107" s="1"/>
  <c r="F105"/>
  <c r="F102"/>
  <c r="F99"/>
  <c r="F96"/>
  <c r="F93"/>
  <c r="F90"/>
  <c r="F89" s="1"/>
  <c r="F87"/>
  <c r="F84"/>
  <c r="F81"/>
  <c r="F78"/>
  <c r="F72"/>
  <c r="F69"/>
  <c r="F68" s="1"/>
  <c r="F66"/>
  <c r="F63"/>
  <c r="F60"/>
  <c r="F57"/>
  <c r="F54"/>
  <c r="F51"/>
  <c r="F50" s="1"/>
  <c r="F48"/>
  <c r="F45"/>
  <c r="F42"/>
  <c r="F39"/>
  <c r="F36"/>
  <c r="F33"/>
  <c r="F32" s="1"/>
  <c r="F30"/>
  <c r="F27"/>
  <c r="F24"/>
  <c r="F21"/>
  <c r="F18"/>
  <c r="F15"/>
  <c r="F14" s="1"/>
  <c r="E283"/>
  <c r="E280"/>
  <c r="E278" s="1"/>
  <c r="E277"/>
  <c r="E275" s="1"/>
  <c r="E274"/>
  <c r="E272" s="1"/>
  <c r="E271"/>
  <c r="E269" s="1"/>
  <c r="E268"/>
  <c r="E266" s="1"/>
  <c r="E265"/>
  <c r="E263" s="1"/>
  <c r="E262"/>
  <c r="E260" s="1"/>
  <c r="E259"/>
  <c r="E257" s="1"/>
  <c r="E256"/>
  <c r="E254" s="1"/>
  <c r="E253"/>
  <c r="E251" s="1"/>
  <c r="E250"/>
  <c r="E248" s="1"/>
  <c r="E247"/>
  <c r="E245" s="1"/>
  <c r="E244"/>
  <c r="E242" s="1"/>
  <c r="J78" i="4"/>
  <c r="E19" i="2" s="1"/>
  <c r="J77" i="4"/>
  <c r="E25" i="2" s="1"/>
  <c r="J76" i="4"/>
  <c r="E103" i="2" s="1"/>
  <c r="J57" i="4"/>
  <c r="E61" i="2" s="1"/>
  <c r="J58" i="4"/>
  <c r="E64" i="2" s="1"/>
  <c r="J59" i="4"/>
  <c r="E67" i="2" s="1"/>
  <c r="J60" i="4"/>
  <c r="E70" i="2" s="1"/>
  <c r="J61" i="4"/>
  <c r="J56"/>
  <c r="J22"/>
  <c r="E85" i="2" s="1"/>
  <c r="J8" i="4"/>
  <c r="E16" i="2" s="1"/>
  <c r="J9" i="4"/>
  <c r="E22" i="2" s="1"/>
  <c r="J10" i="4"/>
  <c r="E28" i="2" s="1"/>
  <c r="J11" i="4"/>
  <c r="J12"/>
  <c r="E34" i="2" s="1"/>
  <c r="J13" i="4"/>
  <c r="E37" i="2" s="1"/>
  <c r="J14" i="4"/>
  <c r="E40" i="2" s="1"/>
  <c r="J15" i="4"/>
  <c r="E43" i="2" s="1"/>
  <c r="J16" i="4"/>
  <c r="E46" i="2" s="1"/>
  <c r="J17" i="4"/>
  <c r="J18"/>
  <c r="J19"/>
  <c r="E55" i="2" s="1"/>
  <c r="J20" i="4"/>
  <c r="E79" i="2" s="1"/>
  <c r="J21" i="4"/>
  <c r="E82" i="2" s="1"/>
  <c r="J23" i="4"/>
  <c r="E88" i="2" s="1"/>
  <c r="J24" i="4"/>
  <c r="J25"/>
  <c r="J26"/>
  <c r="E97" i="2" s="1"/>
  <c r="J27" i="4"/>
  <c r="E100" i="2" s="1"/>
  <c r="J28" i="4"/>
  <c r="E106" i="2" s="1"/>
  <c r="J29" i="4"/>
  <c r="J30"/>
  <c r="J31"/>
  <c r="E115" i="2" s="1"/>
  <c r="J32" i="4"/>
  <c r="E118" i="2" s="1"/>
  <c r="J33" i="4"/>
  <c r="E121" i="2" s="1"/>
  <c r="J34" i="4"/>
  <c r="E124" i="2" s="1"/>
  <c r="J35" i="4"/>
  <c r="J36"/>
  <c r="J37"/>
  <c r="E133" i="2" s="1"/>
  <c r="J38" i="4"/>
  <c r="E136" i="2" s="1"/>
  <c r="J39" i="4"/>
  <c r="E142" i="2" s="1"/>
  <c r="J40" i="4"/>
  <c r="E145" i="2" s="1"/>
  <c r="J41" i="4"/>
  <c r="J42"/>
  <c r="J43"/>
  <c r="E154" i="2" s="1"/>
  <c r="J44" i="4"/>
  <c r="E157" i="2" s="1"/>
  <c r="J45" i="4"/>
  <c r="E160" i="2" s="1"/>
  <c r="J46" i="4"/>
  <c r="E163" i="2" s="1"/>
  <c r="J47" i="4"/>
  <c r="J48"/>
  <c r="J49"/>
  <c r="E172" i="2" s="1"/>
  <c r="J50" i="4"/>
  <c r="E175" i="2" s="1"/>
  <c r="J51" i="4"/>
  <c r="E178" i="2" s="1"/>
  <c r="J52" i="4"/>
  <c r="E181" i="2" s="1"/>
  <c r="J53" i="4"/>
  <c r="J54"/>
  <c r="J55"/>
  <c r="E190" i="2" s="1"/>
  <c r="J62" i="4"/>
  <c r="E196" i="2" s="1"/>
  <c r="J63" i="4"/>
  <c r="E199" i="2" s="1"/>
  <c r="J64" i="4"/>
  <c r="E202" i="2" s="1"/>
  <c r="J65" i="4"/>
  <c r="J66"/>
  <c r="J67"/>
  <c r="E211" i="2" s="1"/>
  <c r="J68" i="4"/>
  <c r="E214" i="2" s="1"/>
  <c r="J69" i="4"/>
  <c r="E217" i="2" s="1"/>
  <c r="J70" i="4"/>
  <c r="E220" i="2" s="1"/>
  <c r="J71" i="4"/>
  <c r="J72"/>
  <c r="J73"/>
  <c r="E229" i="2" s="1"/>
  <c r="J74" i="4"/>
  <c r="E232" i="2" s="1"/>
  <c r="J75" i="4"/>
  <c r="E235" i="2" s="1"/>
  <c r="J7" i="4"/>
  <c r="I5"/>
  <c r="I160" i="2" l="1"/>
  <c r="I169"/>
  <c r="I178"/>
  <c r="I187"/>
  <c r="H20"/>
  <c r="H29"/>
  <c r="H38"/>
  <c r="H47"/>
  <c r="H56"/>
  <c r="H65"/>
  <c r="H77"/>
  <c r="H86"/>
  <c r="H95"/>
  <c r="H104"/>
  <c r="H113"/>
  <c r="H122"/>
  <c r="H131"/>
  <c r="H143"/>
  <c r="G80"/>
  <c r="G89"/>
  <c r="G98"/>
  <c r="G107"/>
  <c r="G116"/>
  <c r="G125"/>
  <c r="G134"/>
  <c r="G146"/>
  <c r="G155"/>
  <c r="G164"/>
  <c r="G173"/>
  <c r="G182"/>
  <c r="G242"/>
  <c r="G251"/>
  <c r="G260"/>
  <c r="G269"/>
  <c r="H155"/>
  <c r="H164"/>
  <c r="H173"/>
  <c r="H182"/>
  <c r="H194"/>
  <c r="H203"/>
  <c r="H212"/>
  <c r="H221"/>
  <c r="H230"/>
  <c r="H242"/>
  <c r="H251"/>
  <c r="H260"/>
  <c r="H269"/>
  <c r="H278"/>
  <c r="H17"/>
  <c r="H26"/>
  <c r="H35"/>
  <c r="H44"/>
  <c r="H53"/>
  <c r="H62"/>
  <c r="H71"/>
  <c r="H83"/>
  <c r="H92"/>
  <c r="H101"/>
  <c r="H110"/>
  <c r="H119"/>
  <c r="H128"/>
  <c r="H140"/>
  <c r="H149"/>
  <c r="G10"/>
  <c r="G20"/>
  <c r="G29"/>
  <c r="G38"/>
  <c r="G47"/>
  <c r="G56"/>
  <c r="G65"/>
  <c r="G161"/>
  <c r="G170"/>
  <c r="G179"/>
  <c r="G188"/>
  <c r="G200"/>
  <c r="G209"/>
  <c r="G218"/>
  <c r="H10"/>
  <c r="G104"/>
  <c r="G143"/>
  <c r="H193"/>
  <c r="H152"/>
  <c r="H161"/>
  <c r="H170"/>
  <c r="H179"/>
  <c r="H188"/>
  <c r="H200"/>
  <c r="H209"/>
  <c r="H218"/>
  <c r="H227"/>
  <c r="H239"/>
  <c r="H248"/>
  <c r="H257"/>
  <c r="H266"/>
  <c r="H275"/>
  <c r="G278"/>
  <c r="F245"/>
  <c r="F263"/>
  <c r="H76"/>
  <c r="G238"/>
  <c r="I249"/>
  <c r="K249" s="1"/>
  <c r="L249" s="1"/>
  <c r="I267"/>
  <c r="K267" s="1"/>
  <c r="L267" s="1"/>
  <c r="I276"/>
  <c r="K276" s="1"/>
  <c r="L276" s="1"/>
  <c r="I16"/>
  <c r="K16" s="1"/>
  <c r="L16" s="1"/>
  <c r="I25"/>
  <c r="J25" s="1"/>
  <c r="I34"/>
  <c r="J34" s="1"/>
  <c r="I43"/>
  <c r="J43" s="1"/>
  <c r="I52"/>
  <c r="I61"/>
  <c r="K61" s="1"/>
  <c r="L61" s="1"/>
  <c r="I142"/>
  <c r="G11"/>
  <c r="H11"/>
  <c r="H238"/>
  <c r="G75"/>
  <c r="I240"/>
  <c r="K240" s="1"/>
  <c r="L240" s="1"/>
  <c r="I70"/>
  <c r="H139"/>
  <c r="I258"/>
  <c r="J258" s="1"/>
  <c r="I15"/>
  <c r="I24"/>
  <c r="I33"/>
  <c r="I42"/>
  <c r="I51"/>
  <c r="I60"/>
  <c r="I69"/>
  <c r="I195"/>
  <c r="I204"/>
  <c r="I213"/>
  <c r="I222"/>
  <c r="I231"/>
  <c r="I151"/>
  <c r="I79"/>
  <c r="J79" s="1"/>
  <c r="I88"/>
  <c r="K88" s="1"/>
  <c r="L88" s="1"/>
  <c r="I97"/>
  <c r="K97" s="1"/>
  <c r="L97" s="1"/>
  <c r="I106"/>
  <c r="K106" s="1"/>
  <c r="L106" s="1"/>
  <c r="I115"/>
  <c r="I124"/>
  <c r="I133"/>
  <c r="K133" s="1"/>
  <c r="L133" s="1"/>
  <c r="I141"/>
  <c r="I150"/>
  <c r="I159"/>
  <c r="I168"/>
  <c r="I177"/>
  <c r="I186"/>
  <c r="I185" s="1"/>
  <c r="G248"/>
  <c r="H75"/>
  <c r="H138"/>
  <c r="I196"/>
  <c r="K196" s="1"/>
  <c r="L196" s="1"/>
  <c r="I205"/>
  <c r="I214"/>
  <c r="J214" s="1"/>
  <c r="I223"/>
  <c r="I232"/>
  <c r="J232" s="1"/>
  <c r="G140"/>
  <c r="G176"/>
  <c r="G212"/>
  <c r="G138"/>
  <c r="I78"/>
  <c r="I87"/>
  <c r="I96"/>
  <c r="I105"/>
  <c r="I114"/>
  <c r="I123"/>
  <c r="I132"/>
  <c r="H9"/>
  <c r="H237"/>
  <c r="G266"/>
  <c r="G9"/>
  <c r="G193"/>
  <c r="G237"/>
  <c r="G122"/>
  <c r="G158"/>
  <c r="G194"/>
  <c r="G230"/>
  <c r="H192"/>
  <c r="I241"/>
  <c r="K241" s="1"/>
  <c r="I250"/>
  <c r="J250" s="1"/>
  <c r="I259"/>
  <c r="I268"/>
  <c r="K268" s="1"/>
  <c r="L268" s="1"/>
  <c r="I277"/>
  <c r="K277" s="1"/>
  <c r="L277" s="1"/>
  <c r="G86"/>
  <c r="G76"/>
  <c r="G192"/>
  <c r="G139"/>
  <c r="J5" i="4"/>
  <c r="E13" i="2"/>
  <c r="E91"/>
  <c r="E109"/>
  <c r="E127"/>
  <c r="E148"/>
  <c r="E166"/>
  <c r="E184"/>
  <c r="E205"/>
  <c r="E223"/>
  <c r="K223" s="1"/>
  <c r="L223" s="1"/>
  <c r="E52"/>
  <c r="E73"/>
  <c r="E94"/>
  <c r="E112"/>
  <c r="E130"/>
  <c r="E151"/>
  <c r="K151" s="1"/>
  <c r="L151" s="1"/>
  <c r="E169"/>
  <c r="K169" s="1"/>
  <c r="L169" s="1"/>
  <c r="E187"/>
  <c r="K187" s="1"/>
  <c r="L187" s="1"/>
  <c r="E208"/>
  <c r="E226"/>
  <c r="E58"/>
  <c r="E31"/>
  <c r="E49"/>
  <c r="K250"/>
  <c r="L250" s="1"/>
  <c r="I158"/>
  <c r="I176"/>
  <c r="J124"/>
  <c r="K124"/>
  <c r="L124" s="1"/>
  <c r="K232"/>
  <c r="L232" s="1"/>
  <c r="I248"/>
  <c r="J249"/>
  <c r="J276"/>
  <c r="J16"/>
  <c r="K43"/>
  <c r="L43" s="1"/>
  <c r="J61"/>
  <c r="K70"/>
  <c r="L70" s="1"/>
  <c r="J70"/>
  <c r="J160"/>
  <c r="K160"/>
  <c r="L160" s="1"/>
  <c r="K178"/>
  <c r="L178" s="1"/>
  <c r="J178"/>
  <c r="I14"/>
  <c r="I41"/>
  <c r="J142"/>
  <c r="G32"/>
  <c r="G50"/>
  <c r="G68"/>
  <c r="G23"/>
  <c r="G41"/>
  <c r="G59"/>
  <c r="G77"/>
  <c r="G95"/>
  <c r="G113"/>
  <c r="G131"/>
  <c r="G149"/>
  <c r="G167"/>
  <c r="G185"/>
  <c r="G203"/>
  <c r="G221"/>
  <c r="G239"/>
  <c r="G257"/>
  <c r="G275"/>
  <c r="F29"/>
  <c r="F47"/>
  <c r="F65"/>
  <c r="F86"/>
  <c r="F104"/>
  <c r="F122"/>
  <c r="F143"/>
  <c r="F161"/>
  <c r="F179"/>
  <c r="F200"/>
  <c r="F218"/>
  <c r="F242"/>
  <c r="F260"/>
  <c r="F278"/>
  <c r="I225"/>
  <c r="I243"/>
  <c r="I252"/>
  <c r="I261"/>
  <c r="I270"/>
  <c r="I279"/>
  <c r="I19"/>
  <c r="I28"/>
  <c r="I37"/>
  <c r="I46"/>
  <c r="I55"/>
  <c r="I64"/>
  <c r="I73"/>
  <c r="I82"/>
  <c r="I91"/>
  <c r="I100"/>
  <c r="I118"/>
  <c r="I127"/>
  <c r="I136"/>
  <c r="I145"/>
  <c r="I154"/>
  <c r="I163"/>
  <c r="I172"/>
  <c r="I181"/>
  <c r="I190"/>
  <c r="I199"/>
  <c r="I208"/>
  <c r="I217"/>
  <c r="I226"/>
  <c r="I235"/>
  <c r="I244"/>
  <c r="I253"/>
  <c r="I262"/>
  <c r="I271"/>
  <c r="I280"/>
  <c r="G14"/>
  <c r="I171"/>
  <c r="I180"/>
  <c r="I189"/>
  <c r="I207"/>
  <c r="I216"/>
  <c r="I234"/>
  <c r="I109"/>
  <c r="I13"/>
  <c r="I21"/>
  <c r="I30"/>
  <c r="I39"/>
  <c r="I57"/>
  <c r="I66"/>
  <c r="I84"/>
  <c r="I93"/>
  <c r="I102"/>
  <c r="I111"/>
  <c r="I120"/>
  <c r="I129"/>
  <c r="I147"/>
  <c r="I156"/>
  <c r="I165"/>
  <c r="I174"/>
  <c r="I183"/>
  <c r="I201"/>
  <c r="I210"/>
  <c r="I219"/>
  <c r="I228"/>
  <c r="I246"/>
  <c r="I255"/>
  <c r="I264"/>
  <c r="I273"/>
  <c r="I282"/>
  <c r="I22"/>
  <c r="I31"/>
  <c r="I40"/>
  <c r="I49"/>
  <c r="I58"/>
  <c r="I67"/>
  <c r="I85"/>
  <c r="I94"/>
  <c r="I103"/>
  <c r="I112"/>
  <c r="I121"/>
  <c r="I130"/>
  <c r="I148"/>
  <c r="I157"/>
  <c r="I166"/>
  <c r="I175"/>
  <c r="I184"/>
  <c r="I202"/>
  <c r="I211"/>
  <c r="I220"/>
  <c r="I229"/>
  <c r="I247"/>
  <c r="I256"/>
  <c r="I265"/>
  <c r="I274"/>
  <c r="I283"/>
  <c r="I12"/>
  <c r="I18"/>
  <c r="I27"/>
  <c r="I36"/>
  <c r="I45"/>
  <c r="I54"/>
  <c r="I63"/>
  <c r="I72"/>
  <c r="I81"/>
  <c r="I90"/>
  <c r="I99"/>
  <c r="I108"/>
  <c r="I117"/>
  <c r="I126"/>
  <c r="I135"/>
  <c r="I144"/>
  <c r="I153"/>
  <c r="I162"/>
  <c r="I198"/>
  <c r="I48"/>
  <c r="F26"/>
  <c r="F44"/>
  <c r="F62"/>
  <c r="F83"/>
  <c r="F101"/>
  <c r="F119"/>
  <c r="F158"/>
  <c r="F176"/>
  <c r="F197"/>
  <c r="F215"/>
  <c r="F233"/>
  <c r="F257"/>
  <c r="F275"/>
  <c r="F281"/>
  <c r="F20"/>
  <c r="F38"/>
  <c r="F56"/>
  <c r="F77"/>
  <c r="F95"/>
  <c r="F113"/>
  <c r="F131"/>
  <c r="F152"/>
  <c r="F170"/>
  <c r="F188"/>
  <c r="F209"/>
  <c r="F227"/>
  <c r="F251"/>
  <c r="F269"/>
  <c r="F193"/>
  <c r="F17"/>
  <c r="F35"/>
  <c r="F53"/>
  <c r="F71"/>
  <c r="F92"/>
  <c r="F110"/>
  <c r="F128"/>
  <c r="F149"/>
  <c r="F167"/>
  <c r="F185"/>
  <c r="F206"/>
  <c r="F224"/>
  <c r="F248"/>
  <c r="F266"/>
  <c r="F139"/>
  <c r="F192"/>
  <c r="F212"/>
  <c r="F230"/>
  <c r="F138"/>
  <c r="F237"/>
  <c r="F76"/>
  <c r="F194"/>
  <c r="F75"/>
  <c r="F23"/>
  <c r="F41"/>
  <c r="F59"/>
  <c r="F80"/>
  <c r="F98"/>
  <c r="F116"/>
  <c r="F134"/>
  <c r="F155"/>
  <c r="F173"/>
  <c r="F254"/>
  <c r="F272"/>
  <c r="F140"/>
  <c r="F238"/>
  <c r="F239"/>
  <c r="F9"/>
  <c r="F10"/>
  <c r="F11"/>
  <c r="E238"/>
  <c r="I167" l="1"/>
  <c r="I113"/>
  <c r="I122"/>
  <c r="J115"/>
  <c r="K115"/>
  <c r="L115" s="1"/>
  <c r="I266"/>
  <c r="J266" s="1"/>
  <c r="I86"/>
  <c r="I140"/>
  <c r="H74"/>
  <c r="K52"/>
  <c r="L52" s="1"/>
  <c r="J277"/>
  <c r="H8"/>
  <c r="I95"/>
  <c r="I149"/>
  <c r="I68"/>
  <c r="K205"/>
  <c r="L205" s="1"/>
  <c r="I203"/>
  <c r="K142"/>
  <c r="L142" s="1"/>
  <c r="K258"/>
  <c r="L258" s="1"/>
  <c r="J196"/>
  <c r="J88"/>
  <c r="H191"/>
  <c r="H137"/>
  <c r="K25"/>
  <c r="L25" s="1"/>
  <c r="H7"/>
  <c r="H236"/>
  <c r="J97"/>
  <c r="I104"/>
  <c r="I230"/>
  <c r="J52"/>
  <c r="J268"/>
  <c r="I50"/>
  <c r="J267"/>
  <c r="I221"/>
  <c r="J106"/>
  <c r="I32"/>
  <c r="K34"/>
  <c r="L34" s="1"/>
  <c r="I257"/>
  <c r="K257" s="1"/>
  <c r="L257" s="1"/>
  <c r="G7"/>
  <c r="K214"/>
  <c r="L214" s="1"/>
  <c r="J240"/>
  <c r="K259"/>
  <c r="I239"/>
  <c r="K239" s="1"/>
  <c r="L239" s="1"/>
  <c r="J133"/>
  <c r="K79"/>
  <c r="L79" s="1"/>
  <c r="I212"/>
  <c r="I275"/>
  <c r="K275" s="1"/>
  <c r="L275" s="1"/>
  <c r="I131"/>
  <c r="I77"/>
  <c r="I194"/>
  <c r="J151"/>
  <c r="G6"/>
  <c r="I23"/>
  <c r="I59"/>
  <c r="J169"/>
  <c r="J205"/>
  <c r="J187"/>
  <c r="E139"/>
  <c r="J223"/>
  <c r="G8"/>
  <c r="G191"/>
  <c r="I75"/>
  <c r="I76"/>
  <c r="I237"/>
  <c r="E10"/>
  <c r="H6"/>
  <c r="G137"/>
  <c r="E193"/>
  <c r="E76"/>
  <c r="K76" s="1"/>
  <c r="L76" s="1"/>
  <c r="I47"/>
  <c r="I125"/>
  <c r="I71"/>
  <c r="I17"/>
  <c r="K247"/>
  <c r="K175"/>
  <c r="J112"/>
  <c r="K112"/>
  <c r="L112" s="1"/>
  <c r="K49"/>
  <c r="L49" s="1"/>
  <c r="J49"/>
  <c r="K264"/>
  <c r="L264" s="1"/>
  <c r="J264"/>
  <c r="K109"/>
  <c r="L109" s="1"/>
  <c r="J109"/>
  <c r="K244"/>
  <c r="K190"/>
  <c r="L190" s="1"/>
  <c r="J190"/>
  <c r="J136"/>
  <c r="K136"/>
  <c r="L136" s="1"/>
  <c r="K73"/>
  <c r="L73" s="1"/>
  <c r="J73"/>
  <c r="J19"/>
  <c r="K19"/>
  <c r="L19" s="1"/>
  <c r="I238"/>
  <c r="K248"/>
  <c r="L248" s="1"/>
  <c r="J248"/>
  <c r="I197"/>
  <c r="I116"/>
  <c r="I11"/>
  <c r="I9"/>
  <c r="K229"/>
  <c r="L229" s="1"/>
  <c r="J229"/>
  <c r="K166"/>
  <c r="L166" s="1"/>
  <c r="J166"/>
  <c r="K103"/>
  <c r="L103" s="1"/>
  <c r="J103"/>
  <c r="K40"/>
  <c r="L40" s="1"/>
  <c r="J40"/>
  <c r="K255"/>
  <c r="L255" s="1"/>
  <c r="J255"/>
  <c r="I233"/>
  <c r="K235"/>
  <c r="L235" s="1"/>
  <c r="J235"/>
  <c r="K181"/>
  <c r="L181" s="1"/>
  <c r="J181"/>
  <c r="K127"/>
  <c r="L127" s="1"/>
  <c r="J127"/>
  <c r="J64"/>
  <c r="K64"/>
  <c r="L64" s="1"/>
  <c r="I278"/>
  <c r="K279"/>
  <c r="L279" s="1"/>
  <c r="J279"/>
  <c r="I192"/>
  <c r="I107"/>
  <c r="I53"/>
  <c r="K283"/>
  <c r="K220"/>
  <c r="L220" s="1"/>
  <c r="J220"/>
  <c r="K157"/>
  <c r="L157" s="1"/>
  <c r="J157"/>
  <c r="K94"/>
  <c r="L94" s="1"/>
  <c r="J94"/>
  <c r="J31"/>
  <c r="K31"/>
  <c r="L31" s="1"/>
  <c r="K246"/>
  <c r="L246" s="1"/>
  <c r="J246"/>
  <c r="K280"/>
  <c r="K226"/>
  <c r="L226" s="1"/>
  <c r="J226"/>
  <c r="J172"/>
  <c r="K172"/>
  <c r="L172" s="1"/>
  <c r="K118"/>
  <c r="L118" s="1"/>
  <c r="J118"/>
  <c r="J55"/>
  <c r="K55"/>
  <c r="L55" s="1"/>
  <c r="K270"/>
  <c r="L270" s="1"/>
  <c r="J270"/>
  <c r="G74"/>
  <c r="I152"/>
  <c r="K274"/>
  <c r="K211"/>
  <c r="L211" s="1"/>
  <c r="J211"/>
  <c r="J148"/>
  <c r="K148"/>
  <c r="L148" s="1"/>
  <c r="K85"/>
  <c r="L85" s="1"/>
  <c r="J85"/>
  <c r="J22"/>
  <c r="K22"/>
  <c r="L22" s="1"/>
  <c r="I29"/>
  <c r="I206"/>
  <c r="K271"/>
  <c r="L271" s="1"/>
  <c r="J271"/>
  <c r="K217"/>
  <c r="L217" s="1"/>
  <c r="J217"/>
  <c r="K163"/>
  <c r="L163" s="1"/>
  <c r="J163"/>
  <c r="J100"/>
  <c r="K100"/>
  <c r="L100" s="1"/>
  <c r="K46"/>
  <c r="L46" s="1"/>
  <c r="J46"/>
  <c r="I260"/>
  <c r="K261"/>
  <c r="L261" s="1"/>
  <c r="J261"/>
  <c r="I143"/>
  <c r="K265"/>
  <c r="L265" s="1"/>
  <c r="J265"/>
  <c r="K202"/>
  <c r="L202" s="1"/>
  <c r="J202"/>
  <c r="K130"/>
  <c r="L130" s="1"/>
  <c r="J130"/>
  <c r="K67"/>
  <c r="L67" s="1"/>
  <c r="J67"/>
  <c r="I20"/>
  <c r="I188"/>
  <c r="K262"/>
  <c r="K208"/>
  <c r="L208" s="1"/>
  <c r="J208"/>
  <c r="I139"/>
  <c r="K154"/>
  <c r="L154" s="1"/>
  <c r="J154"/>
  <c r="J91"/>
  <c r="K91"/>
  <c r="L91" s="1"/>
  <c r="K37"/>
  <c r="L37" s="1"/>
  <c r="J37"/>
  <c r="I251"/>
  <c r="K252"/>
  <c r="L252" s="1"/>
  <c r="J252"/>
  <c r="I138"/>
  <c r="I134"/>
  <c r="I80"/>
  <c r="I26"/>
  <c r="K256"/>
  <c r="J184"/>
  <c r="K184"/>
  <c r="L184" s="1"/>
  <c r="K121"/>
  <c r="L121" s="1"/>
  <c r="J121"/>
  <c r="J58"/>
  <c r="K58"/>
  <c r="L58" s="1"/>
  <c r="K273"/>
  <c r="L273" s="1"/>
  <c r="J273"/>
  <c r="J13"/>
  <c r="K13"/>
  <c r="L13" s="1"/>
  <c r="I10"/>
  <c r="K253"/>
  <c r="K199"/>
  <c r="L199" s="1"/>
  <c r="J199"/>
  <c r="K145"/>
  <c r="L145" s="1"/>
  <c r="J145"/>
  <c r="K82"/>
  <c r="L82" s="1"/>
  <c r="J82"/>
  <c r="K28"/>
  <c r="L28" s="1"/>
  <c r="J28"/>
  <c r="I242"/>
  <c r="K243"/>
  <c r="L243" s="1"/>
  <c r="J243"/>
  <c r="G236"/>
  <c r="I193"/>
  <c r="I254"/>
  <c r="I146"/>
  <c r="I83"/>
  <c r="I62"/>
  <c r="I182"/>
  <c r="I128"/>
  <c r="I179"/>
  <c r="I200"/>
  <c r="I92"/>
  <c r="I245"/>
  <c r="I161"/>
  <c r="I281"/>
  <c r="I227"/>
  <c r="I173"/>
  <c r="I119"/>
  <c r="I65"/>
  <c r="I170"/>
  <c r="I224"/>
  <c r="I98"/>
  <c r="I44"/>
  <c r="I272"/>
  <c r="I218"/>
  <c r="I164"/>
  <c r="I110"/>
  <c r="I56"/>
  <c r="I89"/>
  <c r="I35"/>
  <c r="I263"/>
  <c r="I209"/>
  <c r="I155"/>
  <c r="I101"/>
  <c r="I38"/>
  <c r="I215"/>
  <c r="I269"/>
  <c r="F137"/>
  <c r="F191"/>
  <c r="F74"/>
  <c r="F8"/>
  <c r="F7"/>
  <c r="F6"/>
  <c r="F236"/>
  <c r="J257" l="1"/>
  <c r="K266"/>
  <c r="L266" s="1"/>
  <c r="H5"/>
  <c r="J239"/>
  <c r="J275"/>
  <c r="E7"/>
  <c r="G5"/>
  <c r="I74"/>
  <c r="I191"/>
  <c r="J76"/>
  <c r="I7"/>
  <c r="K139"/>
  <c r="L139" s="1"/>
  <c r="J139"/>
  <c r="I6"/>
  <c r="K193"/>
  <c r="L193" s="1"/>
  <c r="J193"/>
  <c r="K251"/>
  <c r="L251" s="1"/>
  <c r="J251"/>
  <c r="K263"/>
  <c r="L263" s="1"/>
  <c r="J263"/>
  <c r="K245"/>
  <c r="L245" s="1"/>
  <c r="J245"/>
  <c r="K260"/>
  <c r="L260" s="1"/>
  <c r="J260"/>
  <c r="K238"/>
  <c r="L238" s="1"/>
  <c r="J238"/>
  <c r="K278"/>
  <c r="L278" s="1"/>
  <c r="J278"/>
  <c r="K272"/>
  <c r="L272" s="1"/>
  <c r="J272"/>
  <c r="K242"/>
  <c r="L242" s="1"/>
  <c r="J242"/>
  <c r="I8"/>
  <c r="J269"/>
  <c r="K269"/>
  <c r="L269" s="1"/>
  <c r="K254"/>
  <c r="L254" s="1"/>
  <c r="J254"/>
  <c r="J10"/>
  <c r="K10"/>
  <c r="L10" s="1"/>
  <c r="I236"/>
  <c r="I137"/>
  <c r="F5"/>
  <c r="K7" l="1"/>
  <c r="L7" s="1"/>
  <c r="J7"/>
  <c r="I5"/>
  <c r="L78" i="4" l="1"/>
  <c r="L77"/>
  <c r="L76"/>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28"/>
  <c r="L11"/>
  <c r="L12"/>
  <c r="L13"/>
  <c r="L14"/>
  <c r="L15"/>
  <c r="L16"/>
  <c r="L17"/>
  <c r="L18"/>
  <c r="L19"/>
  <c r="L20"/>
  <c r="L21"/>
  <c r="L22"/>
  <c r="L23"/>
  <c r="L24"/>
  <c r="L25"/>
  <c r="L26"/>
  <c r="L27"/>
  <c r="L10"/>
  <c r="L9"/>
  <c r="L8"/>
  <c r="L7"/>
  <c r="K78"/>
  <c r="K77"/>
  <c r="K76"/>
  <c r="K8"/>
  <c r="E15" i="2" s="1"/>
  <c r="K9" i="4"/>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
  <c r="E12" i="2" s="1"/>
  <c r="E11" l="1"/>
  <c r="K12"/>
  <c r="L12" s="1"/>
  <c r="J12"/>
  <c r="M70" i="4"/>
  <c r="E219" i="2"/>
  <c r="M64" i="4"/>
  <c r="E201" i="2"/>
  <c r="E63"/>
  <c r="M58" i="4"/>
  <c r="M52"/>
  <c r="E180" i="2"/>
  <c r="M46" i="4"/>
  <c r="E162" i="2"/>
  <c r="M40" i="4"/>
  <c r="E144" i="2"/>
  <c r="M34" i="4"/>
  <c r="E123" i="2"/>
  <c r="M28" i="4"/>
  <c r="E105" i="2"/>
  <c r="E84"/>
  <c r="M22" i="4"/>
  <c r="E45" i="2"/>
  <c r="M16" i="4"/>
  <c r="E27" i="2"/>
  <c r="M10" i="4"/>
  <c r="E57" i="2"/>
  <c r="M56" i="4"/>
  <c r="E117" i="2"/>
  <c r="M32" i="4"/>
  <c r="E234" i="2"/>
  <c r="M75" i="4"/>
  <c r="E216" i="2"/>
  <c r="M69" i="4"/>
  <c r="E198" i="2"/>
  <c r="M63" i="4"/>
  <c r="E60" i="2"/>
  <c r="M57" i="4"/>
  <c r="E177" i="2"/>
  <c r="M51" i="4"/>
  <c r="E159" i="2"/>
  <c r="M45" i="4"/>
  <c r="E141" i="2"/>
  <c r="M39" i="4"/>
  <c r="E120" i="2"/>
  <c r="M33" i="4"/>
  <c r="E99" i="2"/>
  <c r="M27" i="4"/>
  <c r="E81" i="2"/>
  <c r="M21" i="4"/>
  <c r="E42" i="2"/>
  <c r="M15" i="4"/>
  <c r="M9"/>
  <c r="E21" i="2"/>
  <c r="J15"/>
  <c r="K15"/>
  <c r="L15" s="1"/>
  <c r="E14"/>
  <c r="E213"/>
  <c r="M68" i="4"/>
  <c r="E156" i="2"/>
  <c r="M44" i="4"/>
  <c r="M20"/>
  <c r="E78" i="2"/>
  <c r="E228"/>
  <c r="M73" i="4"/>
  <c r="E210" i="2"/>
  <c r="M67" i="4"/>
  <c r="E72" i="2"/>
  <c r="M61" i="4"/>
  <c r="E189" i="2"/>
  <c r="M55" i="4"/>
  <c r="E171" i="2"/>
  <c r="M49" i="4"/>
  <c r="E153" i="2"/>
  <c r="M43" i="4"/>
  <c r="E132" i="2"/>
  <c r="M37" i="4"/>
  <c r="E114" i="2"/>
  <c r="M31" i="4"/>
  <c r="E93" i="2"/>
  <c r="M25" i="4"/>
  <c r="E54" i="2"/>
  <c r="M19" i="4"/>
  <c r="E36" i="2"/>
  <c r="M13" i="4"/>
  <c r="E102" i="2"/>
  <c r="M76" i="4"/>
  <c r="E231" i="2"/>
  <c r="M74" i="4"/>
  <c r="E174" i="2"/>
  <c r="M50" i="4"/>
  <c r="M26"/>
  <c r="E96" i="2"/>
  <c r="E225"/>
  <c r="M72" i="4"/>
  <c r="E207" i="2"/>
  <c r="M66" i="4"/>
  <c r="E69" i="2"/>
  <c r="M60" i="4"/>
  <c r="E186" i="2"/>
  <c r="M54" i="4"/>
  <c r="E168" i="2"/>
  <c r="M48" i="4"/>
  <c r="E150" i="2"/>
  <c r="M42" i="4"/>
  <c r="E129" i="2"/>
  <c r="M36" i="4"/>
  <c r="E111" i="2"/>
  <c r="M30" i="4"/>
  <c r="E90" i="2"/>
  <c r="M24" i="4"/>
  <c r="E51" i="2"/>
  <c r="M18" i="4"/>
  <c r="E33" i="2"/>
  <c r="M12" i="4"/>
  <c r="E24" i="2"/>
  <c r="M77" i="4"/>
  <c r="E195" i="2"/>
  <c r="M62" i="4"/>
  <c r="E135" i="2"/>
  <c r="M38" i="4"/>
  <c r="M14"/>
  <c r="E39" i="2"/>
  <c r="E222"/>
  <c r="M71" i="4"/>
  <c r="E204" i="2"/>
  <c r="M65" i="4"/>
  <c r="E66" i="2"/>
  <c r="M59" i="4"/>
  <c r="E183" i="2"/>
  <c r="M53" i="4"/>
  <c r="E165" i="2"/>
  <c r="M47" i="4"/>
  <c r="E147" i="2"/>
  <c r="M41" i="4"/>
  <c r="E126" i="2"/>
  <c r="M35" i="4"/>
  <c r="E108" i="2"/>
  <c r="M29" i="4"/>
  <c r="E87" i="2"/>
  <c r="M23" i="4"/>
  <c r="E48" i="2"/>
  <c r="M17" i="4"/>
  <c r="E30" i="2"/>
  <c r="M11" i="4"/>
  <c r="E18" i="2"/>
  <c r="M78" i="4"/>
  <c r="M7"/>
  <c r="L5"/>
  <c r="L83" s="1"/>
  <c r="M8"/>
  <c r="K5"/>
  <c r="AQ11" i="1"/>
  <c r="AP11"/>
  <c r="AR11" s="1"/>
  <c r="AS11" s="1"/>
  <c r="AO11"/>
  <c r="AI11"/>
  <c r="AH11"/>
  <c r="AG11"/>
  <c r="AA11"/>
  <c r="Z11"/>
  <c r="AB11" s="1"/>
  <c r="X11"/>
  <c r="R11"/>
  <c r="Q11"/>
  <c r="O11"/>
  <c r="I11"/>
  <c r="H11"/>
  <c r="J11" s="1"/>
  <c r="G11"/>
  <c r="AQ9"/>
  <c r="AP9"/>
  <c r="AO9"/>
  <c r="AI9"/>
  <c r="AH9"/>
  <c r="AJ9" s="1"/>
  <c r="AG9"/>
  <c r="AA9"/>
  <c r="Z9"/>
  <c r="X9"/>
  <c r="R9"/>
  <c r="Q9"/>
  <c r="S9" s="1"/>
  <c r="O9"/>
  <c r="I9"/>
  <c r="H9"/>
  <c r="G9"/>
  <c r="AQ8"/>
  <c r="AP8"/>
  <c r="AR8" s="1"/>
  <c r="AO8"/>
  <c r="AI8"/>
  <c r="AH8"/>
  <c r="AG8"/>
  <c r="AA8"/>
  <c r="Z8"/>
  <c r="AB8" s="1"/>
  <c r="AC8" s="1"/>
  <c r="X8"/>
  <c r="R8"/>
  <c r="Q8"/>
  <c r="O8"/>
  <c r="I8"/>
  <c r="H8"/>
  <c r="J8" s="1"/>
  <c r="G8"/>
  <c r="S11" l="1"/>
  <c r="T11" s="1"/>
  <c r="J9"/>
  <c r="K9" s="1"/>
  <c r="AR9"/>
  <c r="AS9" s="1"/>
  <c r="K11"/>
  <c r="T9"/>
  <c r="L82" i="4"/>
  <c r="E282" i="2"/>
  <c r="M83" i="4"/>
  <c r="M82" s="1"/>
  <c r="E164" i="2"/>
  <c r="K165"/>
  <c r="L165" s="1"/>
  <c r="J165"/>
  <c r="E134"/>
  <c r="K135"/>
  <c r="L135" s="1"/>
  <c r="J135"/>
  <c r="E110"/>
  <c r="K111"/>
  <c r="L111" s="1"/>
  <c r="J111"/>
  <c r="E206"/>
  <c r="K207"/>
  <c r="L207" s="1"/>
  <c r="J207"/>
  <c r="E35"/>
  <c r="K36"/>
  <c r="L36" s="1"/>
  <c r="J36"/>
  <c r="E170"/>
  <c r="K171"/>
  <c r="L171" s="1"/>
  <c r="J171"/>
  <c r="E155"/>
  <c r="J156"/>
  <c r="K156"/>
  <c r="L156" s="1"/>
  <c r="E20"/>
  <c r="K21"/>
  <c r="L21" s="1"/>
  <c r="J21"/>
  <c r="K123"/>
  <c r="L123" s="1"/>
  <c r="E122"/>
  <c r="J123"/>
  <c r="E179"/>
  <c r="K180"/>
  <c r="L180" s="1"/>
  <c r="J180"/>
  <c r="E218"/>
  <c r="K219"/>
  <c r="L219" s="1"/>
  <c r="J219"/>
  <c r="E107"/>
  <c r="K108"/>
  <c r="L108" s="1"/>
  <c r="J108"/>
  <c r="E203"/>
  <c r="K204"/>
  <c r="L204" s="1"/>
  <c r="J204"/>
  <c r="E32"/>
  <c r="K33"/>
  <c r="L33" s="1"/>
  <c r="J33"/>
  <c r="K168"/>
  <c r="L168" s="1"/>
  <c r="J168"/>
  <c r="E167"/>
  <c r="E173"/>
  <c r="K174"/>
  <c r="L174" s="1"/>
  <c r="J174"/>
  <c r="K114"/>
  <c r="L114" s="1"/>
  <c r="J114"/>
  <c r="E113"/>
  <c r="E209"/>
  <c r="K210"/>
  <c r="L210" s="1"/>
  <c r="J210"/>
  <c r="E98"/>
  <c r="K99"/>
  <c r="L99" s="1"/>
  <c r="J99"/>
  <c r="K159"/>
  <c r="L159" s="1"/>
  <c r="J159"/>
  <c r="E158"/>
  <c r="E197"/>
  <c r="J198"/>
  <c r="K198"/>
  <c r="L198" s="1"/>
  <c r="E116"/>
  <c r="J117"/>
  <c r="K117"/>
  <c r="L117" s="1"/>
  <c r="E44"/>
  <c r="J45"/>
  <c r="K45"/>
  <c r="L45" s="1"/>
  <c r="E182"/>
  <c r="K183"/>
  <c r="L183" s="1"/>
  <c r="J183"/>
  <c r="E50"/>
  <c r="K51"/>
  <c r="L51" s="1"/>
  <c r="J51"/>
  <c r="E128"/>
  <c r="J129"/>
  <c r="K129"/>
  <c r="L129" s="1"/>
  <c r="K186"/>
  <c r="L186" s="1"/>
  <c r="E185"/>
  <c r="J186"/>
  <c r="E224"/>
  <c r="K225"/>
  <c r="L225" s="1"/>
  <c r="J225"/>
  <c r="K231"/>
  <c r="L231" s="1"/>
  <c r="E230"/>
  <c r="J231"/>
  <c r="E53"/>
  <c r="J54"/>
  <c r="K54"/>
  <c r="L54" s="1"/>
  <c r="K132"/>
  <c r="L132" s="1"/>
  <c r="E131"/>
  <c r="J132"/>
  <c r="E188"/>
  <c r="J189"/>
  <c r="K189"/>
  <c r="L189" s="1"/>
  <c r="E227"/>
  <c r="K228"/>
  <c r="L228" s="1"/>
  <c r="J228"/>
  <c r="J213"/>
  <c r="E212"/>
  <c r="K213"/>
  <c r="L213" s="1"/>
  <c r="E143"/>
  <c r="J144"/>
  <c r="K144"/>
  <c r="L144" s="1"/>
  <c r="E47"/>
  <c r="J48"/>
  <c r="K48"/>
  <c r="L48" s="1"/>
  <c r="E192"/>
  <c r="K195"/>
  <c r="L195" s="1"/>
  <c r="J195"/>
  <c r="E194"/>
  <c r="E38"/>
  <c r="K39"/>
  <c r="L39" s="1"/>
  <c r="J39"/>
  <c r="K96"/>
  <c r="L96" s="1"/>
  <c r="J96"/>
  <c r="E95"/>
  <c r="K78"/>
  <c r="L78" s="1"/>
  <c r="J78"/>
  <c r="E77"/>
  <c r="E75"/>
  <c r="J14"/>
  <c r="K14"/>
  <c r="L14" s="1"/>
  <c r="J42"/>
  <c r="K42"/>
  <c r="L42" s="1"/>
  <c r="E41"/>
  <c r="E119"/>
  <c r="K120"/>
  <c r="L120" s="1"/>
  <c r="J120"/>
  <c r="J177"/>
  <c r="K177"/>
  <c r="L177" s="1"/>
  <c r="E176"/>
  <c r="E215"/>
  <c r="K216"/>
  <c r="L216" s="1"/>
  <c r="J216"/>
  <c r="E56"/>
  <c r="K57"/>
  <c r="L57" s="1"/>
  <c r="J57"/>
  <c r="E83"/>
  <c r="J84"/>
  <c r="K84"/>
  <c r="L84" s="1"/>
  <c r="E62"/>
  <c r="J63"/>
  <c r="K63"/>
  <c r="L63" s="1"/>
  <c r="E125"/>
  <c r="J126"/>
  <c r="K126"/>
  <c r="L126" s="1"/>
  <c r="E17"/>
  <c r="J18"/>
  <c r="K18"/>
  <c r="L18" s="1"/>
  <c r="E146"/>
  <c r="K147"/>
  <c r="L147" s="1"/>
  <c r="J147"/>
  <c r="E23"/>
  <c r="K24"/>
  <c r="L24" s="1"/>
  <c r="J24"/>
  <c r="E149"/>
  <c r="K150"/>
  <c r="L150" s="1"/>
  <c r="J150"/>
  <c r="E101"/>
  <c r="K102"/>
  <c r="L102" s="1"/>
  <c r="J102"/>
  <c r="E92"/>
  <c r="K93"/>
  <c r="L93" s="1"/>
  <c r="J93"/>
  <c r="E152"/>
  <c r="K153"/>
  <c r="L153" s="1"/>
  <c r="J153"/>
  <c r="E71"/>
  <c r="K72"/>
  <c r="L72" s="1"/>
  <c r="J72"/>
  <c r="E104"/>
  <c r="J105"/>
  <c r="K105"/>
  <c r="L105" s="1"/>
  <c r="E161"/>
  <c r="J162"/>
  <c r="K162"/>
  <c r="L162" s="1"/>
  <c r="E200"/>
  <c r="J201"/>
  <c r="K201"/>
  <c r="L201" s="1"/>
  <c r="K11"/>
  <c r="L11" s="1"/>
  <c r="J11"/>
  <c r="E29"/>
  <c r="K30"/>
  <c r="L30" s="1"/>
  <c r="J30"/>
  <c r="K222"/>
  <c r="L222" s="1"/>
  <c r="J222"/>
  <c r="E221"/>
  <c r="K87"/>
  <c r="L87" s="1"/>
  <c r="J87"/>
  <c r="E86"/>
  <c r="E65"/>
  <c r="K66"/>
  <c r="L66" s="1"/>
  <c r="J66"/>
  <c r="E89"/>
  <c r="K90"/>
  <c r="L90" s="1"/>
  <c r="J90"/>
  <c r="E68"/>
  <c r="J69"/>
  <c r="K69"/>
  <c r="L69" s="1"/>
  <c r="E80"/>
  <c r="K81"/>
  <c r="L81" s="1"/>
  <c r="J81"/>
  <c r="J141"/>
  <c r="E140"/>
  <c r="K141"/>
  <c r="L141" s="1"/>
  <c r="E138"/>
  <c r="K60"/>
  <c r="L60" s="1"/>
  <c r="E59"/>
  <c r="J60"/>
  <c r="E233"/>
  <c r="K234"/>
  <c r="L234" s="1"/>
  <c r="J234"/>
  <c r="E26"/>
  <c r="K27"/>
  <c r="L27" s="1"/>
  <c r="J27"/>
  <c r="E9"/>
  <c r="M5" i="4"/>
  <c r="L11" i="1"/>
  <c r="M11" s="1"/>
  <c r="AT11"/>
  <c r="AU11" s="1"/>
  <c r="AJ11"/>
  <c r="AK11" s="1"/>
  <c r="S8"/>
  <c r="T8" s="1"/>
  <c r="AJ8"/>
  <c r="AK8" s="1"/>
  <c r="U9"/>
  <c r="V9" s="1"/>
  <c r="AD8"/>
  <c r="AE8" s="1"/>
  <c r="AB9"/>
  <c r="AC9" s="1"/>
  <c r="AL11"/>
  <c r="AM11" s="1"/>
  <c r="K8"/>
  <c r="L8"/>
  <c r="M8" s="1"/>
  <c r="AK9"/>
  <c r="AL9"/>
  <c r="AM9" s="1"/>
  <c r="AS8"/>
  <c r="AT8"/>
  <c r="AU8" s="1"/>
  <c r="L9"/>
  <c r="M9" s="1"/>
  <c r="U11"/>
  <c r="V11" s="1"/>
  <c r="AC11"/>
  <c r="AD11"/>
  <c r="AE11" s="1"/>
  <c r="AT9" l="1"/>
  <c r="AU9" s="1"/>
  <c r="E237" i="2"/>
  <c r="E6" s="1"/>
  <c r="E281"/>
  <c r="J282"/>
  <c r="K282"/>
  <c r="L282" s="1"/>
  <c r="K26"/>
  <c r="L26" s="1"/>
  <c r="J26"/>
  <c r="K158"/>
  <c r="L158" s="1"/>
  <c r="J158"/>
  <c r="J29"/>
  <c r="K29"/>
  <c r="L29" s="1"/>
  <c r="J200"/>
  <c r="K200"/>
  <c r="L200" s="1"/>
  <c r="K104"/>
  <c r="L104" s="1"/>
  <c r="J104"/>
  <c r="K152"/>
  <c r="L152" s="1"/>
  <c r="J152"/>
  <c r="K101"/>
  <c r="L101" s="1"/>
  <c r="J101"/>
  <c r="K23"/>
  <c r="L23" s="1"/>
  <c r="J23"/>
  <c r="J17"/>
  <c r="K17"/>
  <c r="L17" s="1"/>
  <c r="K62"/>
  <c r="L62" s="1"/>
  <c r="J62"/>
  <c r="K56"/>
  <c r="L56" s="1"/>
  <c r="J56"/>
  <c r="J38"/>
  <c r="K38"/>
  <c r="L38" s="1"/>
  <c r="K212"/>
  <c r="L212" s="1"/>
  <c r="J212"/>
  <c r="K221"/>
  <c r="L221" s="1"/>
  <c r="J221"/>
  <c r="K95"/>
  <c r="L95" s="1"/>
  <c r="J95"/>
  <c r="K194"/>
  <c r="L194" s="1"/>
  <c r="E191"/>
  <c r="J194"/>
  <c r="K47"/>
  <c r="L47" s="1"/>
  <c r="J47"/>
  <c r="K188"/>
  <c r="L188" s="1"/>
  <c r="J188"/>
  <c r="K53"/>
  <c r="L53" s="1"/>
  <c r="J53"/>
  <c r="K224"/>
  <c r="L224" s="1"/>
  <c r="J224"/>
  <c r="K128"/>
  <c r="L128" s="1"/>
  <c r="J128"/>
  <c r="K182"/>
  <c r="L182" s="1"/>
  <c r="J182"/>
  <c r="K116"/>
  <c r="L116" s="1"/>
  <c r="J116"/>
  <c r="K209"/>
  <c r="L209" s="1"/>
  <c r="J209"/>
  <c r="J173"/>
  <c r="K173"/>
  <c r="L173" s="1"/>
  <c r="K32"/>
  <c r="L32" s="1"/>
  <c r="J32"/>
  <c r="K107"/>
  <c r="L107" s="1"/>
  <c r="J107"/>
  <c r="K179"/>
  <c r="L179" s="1"/>
  <c r="J179"/>
  <c r="J20"/>
  <c r="K20"/>
  <c r="L20" s="1"/>
  <c r="K170"/>
  <c r="L170" s="1"/>
  <c r="J170"/>
  <c r="K206"/>
  <c r="L206" s="1"/>
  <c r="J206"/>
  <c r="K134"/>
  <c r="L134" s="1"/>
  <c r="J134"/>
  <c r="K80"/>
  <c r="L80" s="1"/>
  <c r="J80"/>
  <c r="J9"/>
  <c r="K9"/>
  <c r="L9" s="1"/>
  <c r="K233"/>
  <c r="L233" s="1"/>
  <c r="J233"/>
  <c r="K140"/>
  <c r="L140" s="1"/>
  <c r="J140"/>
  <c r="E137"/>
  <c r="K113"/>
  <c r="L113" s="1"/>
  <c r="J113"/>
  <c r="K167"/>
  <c r="L167" s="1"/>
  <c r="J167"/>
  <c r="J89"/>
  <c r="K89"/>
  <c r="L89" s="1"/>
  <c r="K68"/>
  <c r="L68" s="1"/>
  <c r="J68"/>
  <c r="K65"/>
  <c r="L65" s="1"/>
  <c r="J65"/>
  <c r="E8"/>
  <c r="K161"/>
  <c r="L161" s="1"/>
  <c r="J161"/>
  <c r="K71"/>
  <c r="L71" s="1"/>
  <c r="J71"/>
  <c r="K92"/>
  <c r="L92" s="1"/>
  <c r="J92"/>
  <c r="K149"/>
  <c r="L149" s="1"/>
  <c r="J149"/>
  <c r="J146"/>
  <c r="K146"/>
  <c r="L146" s="1"/>
  <c r="K125"/>
  <c r="L125" s="1"/>
  <c r="J125"/>
  <c r="K83"/>
  <c r="L83" s="1"/>
  <c r="J83"/>
  <c r="K215"/>
  <c r="L215" s="1"/>
  <c r="J215"/>
  <c r="J119"/>
  <c r="K119"/>
  <c r="L119" s="1"/>
  <c r="K75"/>
  <c r="L75" s="1"/>
  <c r="J75"/>
  <c r="K131"/>
  <c r="L131" s="1"/>
  <c r="J131"/>
  <c r="K230"/>
  <c r="L230" s="1"/>
  <c r="J230"/>
  <c r="K185"/>
  <c r="L185" s="1"/>
  <c r="J185"/>
  <c r="K122"/>
  <c r="L122" s="1"/>
  <c r="J122"/>
  <c r="J138"/>
  <c r="K138"/>
  <c r="L138" s="1"/>
  <c r="J59"/>
  <c r="K59"/>
  <c r="L59" s="1"/>
  <c r="J86"/>
  <c r="K86"/>
  <c r="L86" s="1"/>
  <c r="K176"/>
  <c r="L176" s="1"/>
  <c r="J176"/>
  <c r="K41"/>
  <c r="L41" s="1"/>
  <c r="J41"/>
  <c r="K77"/>
  <c r="L77" s="1"/>
  <c r="E74"/>
  <c r="J77"/>
  <c r="J192"/>
  <c r="K192"/>
  <c r="L192" s="1"/>
  <c r="K143"/>
  <c r="L143" s="1"/>
  <c r="J143"/>
  <c r="J227"/>
  <c r="K227"/>
  <c r="L227" s="1"/>
  <c r="K50"/>
  <c r="L50" s="1"/>
  <c r="J50"/>
  <c r="K44"/>
  <c r="L44" s="1"/>
  <c r="J44"/>
  <c r="K197"/>
  <c r="L197" s="1"/>
  <c r="J197"/>
  <c r="K98"/>
  <c r="L98" s="1"/>
  <c r="J98"/>
  <c r="K203"/>
  <c r="L203" s="1"/>
  <c r="J203"/>
  <c r="K218"/>
  <c r="L218" s="1"/>
  <c r="J218"/>
  <c r="K155"/>
  <c r="L155" s="1"/>
  <c r="J155"/>
  <c r="J35"/>
  <c r="K35"/>
  <c r="L35" s="1"/>
  <c r="K110"/>
  <c r="L110" s="1"/>
  <c r="J110"/>
  <c r="K164"/>
  <c r="L164" s="1"/>
  <c r="J164"/>
  <c r="AL8" i="1"/>
  <c r="AM8" s="1"/>
  <c r="U8"/>
  <c r="V8" s="1"/>
  <c r="AD9"/>
  <c r="AE9" s="1"/>
  <c r="E236" i="2" l="1"/>
  <c r="E5" s="1"/>
  <c r="J281"/>
  <c r="K281"/>
  <c r="L281" s="1"/>
  <c r="K237"/>
  <c r="L237" s="1"/>
  <c r="J237"/>
  <c r="K74"/>
  <c r="L74" s="1"/>
  <c r="J74"/>
  <c r="J137"/>
  <c r="K137"/>
  <c r="L137" s="1"/>
  <c r="J8"/>
  <c r="K8"/>
  <c r="L8" s="1"/>
  <c r="J6"/>
  <c r="K6"/>
  <c r="L6" s="1"/>
  <c r="K191"/>
  <c r="L191" s="1"/>
  <c r="J191"/>
  <c r="K236" l="1"/>
  <c r="L236" s="1"/>
  <c r="J236"/>
  <c r="J5"/>
  <c r="K5"/>
  <c r="L5" s="1"/>
</calcChain>
</file>

<file path=xl/sharedStrings.xml><?xml version="1.0" encoding="utf-8"?>
<sst xmlns="http://schemas.openxmlformats.org/spreadsheetml/2006/main" count="2160" uniqueCount="493">
  <si>
    <t>สรุปการจัดสรร และผลการใช้จ่ายงบประมาณ ประจำปีงบประมาณ พ.ศ. 2564</t>
  </si>
  <si>
    <t>ข้อมูล ณ  วันที่  19.11.2021</t>
  </si>
  <si>
    <t>รวมทั้งสิ้น</t>
  </si>
  <si>
    <t>งบดำเนินงาน</t>
  </si>
  <si>
    <t>งบบุคลากร</t>
  </si>
  <si>
    <t>งบรายจ่ายอื่น</t>
  </si>
  <si>
    <t>งบลงทุน</t>
  </si>
  <si>
    <t>ลำดับ</t>
  </si>
  <si>
    <t>จัดสรร</t>
  </si>
  <si>
    <t>พื้นที่</t>
  </si>
  <si>
    <t>หน่วยเบิกจ่าย</t>
  </si>
  <si>
    <t>P/o</t>
  </si>
  <si>
    <t>เบิกจ่าย</t>
  </si>
  <si>
    <t>ใช้จ่าย</t>
  </si>
  <si>
    <t>คงเหลือ</t>
  </si>
  <si>
    <t>(บาท)</t>
  </si>
  <si>
    <t>%</t>
  </si>
  <si>
    <t>รวมจังหวัด</t>
  </si>
  <si>
    <t>รวมส่วนกลาง</t>
  </si>
  <si>
    <t>ปทุมธานี</t>
  </si>
  <si>
    <t>P1300</t>
  </si>
  <si>
    <t>0701300012</t>
  </si>
  <si>
    <t>พระนครศรีอยุธยา</t>
  </si>
  <si>
    <t>P1400</t>
  </si>
  <si>
    <t>0701300013</t>
  </si>
  <si>
    <t>อ่างทอง</t>
  </si>
  <si>
    <t>P1500</t>
  </si>
  <si>
    <t>0701300097</t>
  </si>
  <si>
    <t>ลพบุรี</t>
  </si>
  <si>
    <t>P1600</t>
  </si>
  <si>
    <t>0701300014</t>
  </si>
  <si>
    <t>สิงห์บุรี</t>
  </si>
  <si>
    <t>P1700</t>
  </si>
  <si>
    <t>0701300095</t>
  </si>
  <si>
    <t>ชัยนาท</t>
  </si>
  <si>
    <t>P1800</t>
  </si>
  <si>
    <t>0701300015</t>
  </si>
  <si>
    <t>สระบุรี</t>
  </si>
  <si>
    <t>P1900</t>
  </si>
  <si>
    <t>0701300016</t>
  </si>
  <si>
    <t>ชลบุรี</t>
  </si>
  <si>
    <t>P2000</t>
  </si>
  <si>
    <t>0701300017</t>
  </si>
  <si>
    <t>ระยอง</t>
  </si>
  <si>
    <t>P2100</t>
  </si>
  <si>
    <t>0701300018</t>
  </si>
  <si>
    <t>จันทบุรี</t>
  </si>
  <si>
    <t>P2200</t>
  </si>
  <si>
    <t>0701300019</t>
  </si>
  <si>
    <t>ตราด</t>
  </si>
  <si>
    <t>P2300</t>
  </si>
  <si>
    <t>0701300020</t>
  </si>
  <si>
    <t>ฉะเชิงเทรา</t>
  </si>
  <si>
    <t>P2400</t>
  </si>
  <si>
    <t>0701300021</t>
  </si>
  <si>
    <t>ปราจีนบุรี</t>
  </si>
  <si>
    <t>P2500</t>
  </si>
  <si>
    <t>0701300022</t>
  </si>
  <si>
    <t>นครนายก</t>
  </si>
  <si>
    <t>P2600</t>
  </si>
  <si>
    <t>0701300023</t>
  </si>
  <si>
    <t>สระแก้ว</t>
  </si>
  <si>
    <t>P2700</t>
  </si>
  <si>
    <t>0701300024</t>
  </si>
  <si>
    <t>ราชบุรี</t>
  </si>
  <si>
    <t>P7000</t>
  </si>
  <si>
    <t>0701300061</t>
  </si>
  <si>
    <t>กาญจนบุรี</t>
  </si>
  <si>
    <t>P7100</t>
  </si>
  <si>
    <t>0701300062</t>
  </si>
  <si>
    <t>สุพรรณบุรี</t>
  </si>
  <si>
    <t>P7200</t>
  </si>
  <si>
    <t>0701300063</t>
  </si>
  <si>
    <t>นครปฐม</t>
  </si>
  <si>
    <t>P7300</t>
  </si>
  <si>
    <t>0701300064</t>
  </si>
  <si>
    <t>เพชรบุรี</t>
  </si>
  <si>
    <t>P7600</t>
  </si>
  <si>
    <t>0701300065</t>
  </si>
  <si>
    <t>ประจวบคีรีขันธ์</t>
  </si>
  <si>
    <t>P7700</t>
  </si>
  <si>
    <t>0701300066</t>
  </si>
  <si>
    <t>นครราชสีมา</t>
  </si>
  <si>
    <t>P3000</t>
  </si>
  <si>
    <t>0701300025</t>
  </si>
  <si>
    <t>บุรีรัมย์</t>
  </si>
  <si>
    <t>P3100</t>
  </si>
  <si>
    <t>0701300026</t>
  </si>
  <si>
    <t>สุรินทร์</t>
  </si>
  <si>
    <t>P3200</t>
  </si>
  <si>
    <t>0701300027</t>
  </si>
  <si>
    <t>ศรีสะเกษ</t>
  </si>
  <si>
    <t>P3300</t>
  </si>
  <si>
    <t>0701300028</t>
  </si>
  <si>
    <t>อุบลราชธานี</t>
  </si>
  <si>
    <t>P3400</t>
  </si>
  <si>
    <t>0701300029</t>
  </si>
  <si>
    <t>ยโสธร</t>
  </si>
  <si>
    <t>P3500</t>
  </si>
  <si>
    <t>0701300030</t>
  </si>
  <si>
    <t>ชัยภูมิ</t>
  </si>
  <si>
    <t>P3600</t>
  </si>
  <si>
    <t>0701300031</t>
  </si>
  <si>
    <t>อำนาจเจริญ</t>
  </si>
  <si>
    <t>P3700</t>
  </si>
  <si>
    <t>0701300032</t>
  </si>
  <si>
    <t>บึงกาฬ</t>
  </si>
  <si>
    <t>P3800</t>
  </si>
  <si>
    <t>0701300093</t>
  </si>
  <si>
    <t>หนองบัวลำภู</t>
  </si>
  <si>
    <t>P3900</t>
  </si>
  <si>
    <t>0701300033</t>
  </si>
  <si>
    <t>ขอนแก่น</t>
  </si>
  <si>
    <t>P4000</t>
  </si>
  <si>
    <t>0701300034</t>
  </si>
  <si>
    <t>อุดรธานี</t>
  </si>
  <si>
    <t>P4100</t>
  </si>
  <si>
    <t>0701300035</t>
  </si>
  <si>
    <t>เลย</t>
  </si>
  <si>
    <t>P4200</t>
  </si>
  <si>
    <t>0701300036</t>
  </si>
  <si>
    <t>หนองคาย</t>
  </si>
  <si>
    <t>P4300</t>
  </si>
  <si>
    <t>0701300037</t>
  </si>
  <si>
    <t>มหาสารคาม</t>
  </si>
  <si>
    <t>P4400</t>
  </si>
  <si>
    <t>0701300038</t>
  </si>
  <si>
    <t>ร้อยเอ็ด</t>
  </si>
  <si>
    <t>P4500</t>
  </si>
  <si>
    <t>0701300039</t>
  </si>
  <si>
    <t>กาฬสินธุ์</t>
  </si>
  <si>
    <t>P4600</t>
  </si>
  <si>
    <t>0701300040</t>
  </si>
  <si>
    <t>สกลนคร</t>
  </si>
  <si>
    <t>P4700</t>
  </si>
  <si>
    <t>0701300041</t>
  </si>
  <si>
    <t>นครพนม</t>
  </si>
  <si>
    <t>P4800</t>
  </si>
  <si>
    <t>0701300042</t>
  </si>
  <si>
    <t>มุกดาหาร</t>
  </si>
  <si>
    <t>P4900</t>
  </si>
  <si>
    <t>0701300043</t>
  </si>
  <si>
    <t>เชียงใหม่</t>
  </si>
  <si>
    <t>P5000</t>
  </si>
  <si>
    <t>0701300044</t>
  </si>
  <si>
    <t>ลำพูน</t>
  </si>
  <si>
    <t>P5100</t>
  </si>
  <si>
    <t>0701300045</t>
  </si>
  <si>
    <t>ลำปาง</t>
  </si>
  <si>
    <t>P5200</t>
  </si>
  <si>
    <t>0701300046</t>
  </si>
  <si>
    <t>อุตรดิตถ์</t>
  </si>
  <si>
    <t>P5300</t>
  </si>
  <si>
    <t>0701300047</t>
  </si>
  <si>
    <t>แพร่</t>
  </si>
  <si>
    <t>P5400</t>
  </si>
  <si>
    <t>0701300048</t>
  </si>
  <si>
    <t>น่าน</t>
  </si>
  <si>
    <t>P5500</t>
  </si>
  <si>
    <t>0701300049</t>
  </si>
  <si>
    <t>พะเยา</t>
  </si>
  <si>
    <t>P5600</t>
  </si>
  <si>
    <t>0701300050</t>
  </si>
  <si>
    <t>เชียงราย</t>
  </si>
  <si>
    <t>P5700</t>
  </si>
  <si>
    <t>0701300051</t>
  </si>
  <si>
    <t>แม่ฮ่องสอน</t>
  </si>
  <si>
    <t>P5800</t>
  </si>
  <si>
    <t>0701300052</t>
  </si>
  <si>
    <t>นครสวรรค์</t>
  </si>
  <si>
    <t>P6000</t>
  </si>
  <si>
    <t>0701300053</t>
  </si>
  <si>
    <t>อุทัยธานี</t>
  </si>
  <si>
    <t>P6100</t>
  </si>
  <si>
    <t>0701300054</t>
  </si>
  <si>
    <t>กำแพงเพชร</t>
  </si>
  <si>
    <t>P6200</t>
  </si>
  <si>
    <t>0701300055</t>
  </si>
  <si>
    <t>ตาก</t>
  </si>
  <si>
    <t>P6300</t>
  </si>
  <si>
    <t>0701300056</t>
  </si>
  <si>
    <t>สุโขทัย</t>
  </si>
  <si>
    <t>P6400</t>
  </si>
  <si>
    <t>0701300057</t>
  </si>
  <si>
    <t>พิษณุโลก</t>
  </si>
  <si>
    <t>P6500</t>
  </si>
  <si>
    <t>0701300058</t>
  </si>
  <si>
    <t>พิจิตร</t>
  </si>
  <si>
    <t>P6600</t>
  </si>
  <si>
    <t>0701300059</t>
  </si>
  <si>
    <t>เพชรบูรณ์</t>
  </si>
  <si>
    <t>P6700</t>
  </si>
  <si>
    <t>0701300060</t>
  </si>
  <si>
    <t>นครศรีธรรมราช</t>
  </si>
  <si>
    <t>P8000</t>
  </si>
  <si>
    <t>0701300067</t>
  </si>
  <si>
    <t>กระบี่</t>
  </si>
  <si>
    <t>P8100</t>
  </si>
  <si>
    <t>0701300068</t>
  </si>
  <si>
    <t>พังงา</t>
  </si>
  <si>
    <t>P8200</t>
  </si>
  <si>
    <t>0701300069</t>
  </si>
  <si>
    <t>ภูเก็ต</t>
  </si>
  <si>
    <t>P8300</t>
  </si>
  <si>
    <t>0701300070</t>
  </si>
  <si>
    <t>สุราษฎร์ธานี</t>
  </si>
  <si>
    <t>P8400</t>
  </si>
  <si>
    <t>0701300071</t>
  </si>
  <si>
    <t>ระนอง</t>
  </si>
  <si>
    <t>P8500</t>
  </si>
  <si>
    <t>0701300072</t>
  </si>
  <si>
    <t>ชุมพร</t>
  </si>
  <si>
    <t>P8600</t>
  </si>
  <si>
    <t>0701300073</t>
  </si>
  <si>
    <t>สงขลา</t>
  </si>
  <si>
    <t>P9000</t>
  </si>
  <si>
    <t>0701300074</t>
  </si>
  <si>
    <t>สตูล</t>
  </si>
  <si>
    <t>P9100</t>
  </si>
  <si>
    <t>0701300075</t>
  </si>
  <si>
    <t>ตรัง</t>
  </si>
  <si>
    <t>P9200</t>
  </si>
  <si>
    <t>0701300076</t>
  </si>
  <si>
    <t>พัทลุง</t>
  </si>
  <si>
    <t>P9300</t>
  </si>
  <si>
    <t>0701300077</t>
  </si>
  <si>
    <t>ปัตตานี</t>
  </si>
  <si>
    <t>P9400</t>
  </si>
  <si>
    <t>0701300078</t>
  </si>
  <si>
    <t>ยะลา</t>
  </si>
  <si>
    <t>P9500</t>
  </si>
  <si>
    <t>0701300079</t>
  </si>
  <si>
    <t>โอนให้จังหวัด</t>
  </si>
  <si>
    <t>นราธิวาส</t>
  </si>
  <si>
    <t>P9600</t>
  </si>
  <si>
    <t>0701300080</t>
  </si>
  <si>
    <t>กตน.</t>
  </si>
  <si>
    <t>P1000</t>
  </si>
  <si>
    <t>0701300001</t>
  </si>
  <si>
    <t>กพร.</t>
  </si>
  <si>
    <t>0701300002</t>
  </si>
  <si>
    <t>กกจ.</t>
  </si>
  <si>
    <t>0701300004</t>
  </si>
  <si>
    <t>สบก.  รวม</t>
  </si>
  <si>
    <t>0701300005</t>
  </si>
  <si>
    <t>สกม.</t>
  </si>
  <si>
    <t>0701300007</t>
  </si>
  <si>
    <t>สวผ.</t>
  </si>
  <si>
    <t>0701300008</t>
  </si>
  <si>
    <t>สจก.</t>
  </si>
  <si>
    <t>0701300009</t>
  </si>
  <si>
    <t>สบท.</t>
  </si>
  <si>
    <t>0701300010</t>
  </si>
  <si>
    <t>สพป.</t>
  </si>
  <si>
    <t>0701300011</t>
  </si>
  <si>
    <t>ศทส.</t>
  </si>
  <si>
    <t>0701300084</t>
  </si>
  <si>
    <t>สผส.</t>
  </si>
  <si>
    <t>0701300088</t>
  </si>
  <si>
    <t xml:space="preserve">สพท.   </t>
  </si>
  <si>
    <t>0701300089</t>
  </si>
  <si>
    <t>ศพส.</t>
  </si>
  <si>
    <t>0701300094</t>
  </si>
  <si>
    <t>กปร.</t>
  </si>
  <si>
    <t>0701300096</t>
  </si>
  <si>
    <t>ส่วนกลาง</t>
  </si>
  <si>
    <t>0701300000</t>
  </si>
  <si>
    <t>สบก. ส่วนที่ถือจริง</t>
  </si>
  <si>
    <t>ส่วนกลาง ส่วนที่ถือจริง</t>
  </si>
  <si>
    <t>แผน</t>
  </si>
  <si>
    <t>***  0701300000  สนง.ปฏิรูปที่</t>
  </si>
  <si>
    <t>วันสถาปนา+ประชาสัมพันธ์ ที่เบิกที่ สบก.</t>
  </si>
  <si>
    <t>***  0701300001  กตน.</t>
  </si>
  <si>
    <t>***  0701300002  กพร.</t>
  </si>
  <si>
    <t>***  0701300004  กกจ.</t>
  </si>
  <si>
    <t>***  0701300005  สบก.</t>
  </si>
  <si>
    <t>***  0701300007  สำนักกฎหมาย</t>
  </si>
  <si>
    <t>***  0701300008  สวผ.</t>
  </si>
  <si>
    <t>***  0701300009  สจก.</t>
  </si>
  <si>
    <t>***  0701300010  สบท.</t>
  </si>
  <si>
    <t>***  0701300011  สพป.</t>
  </si>
  <si>
    <t>***  0701300084  ศูนย์สารสนเทศ</t>
  </si>
  <si>
    <t>***  0701300088  สผส.</t>
  </si>
  <si>
    <t>***  0701300089  สพท.</t>
  </si>
  <si>
    <t>***  0701300094  ศศช.</t>
  </si>
  <si>
    <t>***  0701300096  กปร.</t>
  </si>
  <si>
    <t>ภาคกลาง</t>
  </si>
  <si>
    <t>ภาคตะวันออกเฉียงเหนือ</t>
  </si>
  <si>
    <t>ภาคเหนือ</t>
  </si>
  <si>
    <t>ภาคใต้</t>
  </si>
  <si>
    <t>ภาพรวม</t>
  </si>
  <si>
    <t>รายจ่ายประจำ</t>
  </si>
  <si>
    <t>รายจ่ายลงทุน</t>
  </si>
  <si>
    <t>ประเภทรายจ่าย</t>
  </si>
  <si>
    <t>งบประมาณตามพรบ.</t>
  </si>
  <si>
    <t>ผลการใช้จ่ายเงินงบประมาณประจำปี 2565</t>
  </si>
  <si>
    <t xml:space="preserve">สรุปผลการเบิกจ่าย ส.ป.ก.จังหวัด (72 จังหวัด) </t>
  </si>
  <si>
    <t>ข้อมูล ณ  วันที่  17.11.2021</t>
  </si>
  <si>
    <t>หน่วย : บาท</t>
  </si>
  <si>
    <t>ร้อยละ ใช้จ่ายตาม พรบ.</t>
  </si>
  <si>
    <t>ร้อยละ ใช้จ่าย</t>
  </si>
  <si>
    <t>ส.ป.ก. จังหวัด</t>
  </si>
  <si>
    <t>บริหาร</t>
  </si>
  <si>
    <t>พรบ</t>
  </si>
  <si>
    <t>งบประมาณที่ได้รับ</t>
  </si>
  <si>
    <t>ผูกพัน</t>
  </si>
  <si>
    <t>ผูกพัน + เบิกจ่าย</t>
  </si>
  <si>
    <t>ระดับความสำเร็จ</t>
  </si>
  <si>
    <t>200 (งบดำเนินงาน)</t>
  </si>
  <si>
    <t>ศูนย์ศิลปาชีพบางไทร</t>
  </si>
  <si>
    <t>สำนักวิชาการและแผนงาน</t>
  </si>
  <si>
    <t>สำนักบริหารกองทุน</t>
  </si>
  <si>
    <t>สำนักจัดการแผนที่และสารบบที่ดิน</t>
  </si>
  <si>
    <t>กองการเจ้าหน้าที่</t>
  </si>
  <si>
    <t>สำนักกฎหมาย</t>
  </si>
  <si>
    <t>กองประสานงาน
โครงการพระราชดำริและโครงการพิเศษ</t>
  </si>
  <si>
    <t>กลุ่มตรวจสอบภายใน</t>
  </si>
  <si>
    <t>สำนักบริหารกลาง</t>
  </si>
  <si>
    <t>ศูนย์เทคโนโลยีสารสนเทศและการสื่อสาร</t>
  </si>
  <si>
    <t>สำนักจัดการปฏิรูปที่ดิน</t>
  </si>
  <si>
    <t>งบผู้บริหาร</t>
  </si>
  <si>
    <t>สำนักพัฒนาพื้นที่ปฏิรูปที่ดิน</t>
  </si>
  <si>
    <t>สำนักพัฒนาและถ่ายทอดเทคโนโลยี</t>
  </si>
  <si>
    <t>กลุ่มพัฒนาระบบบริหาร</t>
  </si>
  <si>
    <t>เนื้องาน</t>
  </si>
  <si>
    <t>จัดสรรงบดำเนินงาน</t>
  </si>
  <si>
    <t>จัดสรรงบบุคลากร</t>
  </si>
  <si>
    <t>จัดสรรงบรายจ่ายอื่น</t>
  </si>
  <si>
    <t>โอนไป - โอนกลับ</t>
  </si>
  <si>
    <t>โอนไป</t>
  </si>
  <si>
    <t>จัดสรรส่วนกลาง-งบบริหาร</t>
  </si>
  <si>
    <t>ค 2</t>
  </si>
  <si>
    <t>กิจกรรมบริหารจัดการ</t>
  </si>
  <si>
    <t>ค 4</t>
  </si>
  <si>
    <t>ค 5</t>
  </si>
  <si>
    <t>ค 6</t>
  </si>
  <si>
    <t>ค 7</t>
  </si>
  <si>
    <t>ค 8</t>
  </si>
  <si>
    <t>ค 9</t>
  </si>
  <si>
    <t>ค 10</t>
  </si>
  <si>
    <t>ค 11</t>
  </si>
  <si>
    <t>ค 13</t>
  </si>
  <si>
    <t>ค 14</t>
  </si>
  <si>
    <t>วางส่วนกลาง</t>
  </si>
  <si>
    <t>ค.5</t>
  </si>
  <si>
    <t>Q1065</t>
  </si>
  <si>
    <t>Q1066</t>
  </si>
  <si>
    <t>Q1067</t>
  </si>
  <si>
    <t>Q1068</t>
  </si>
  <si>
    <t>Q1069</t>
  </si>
  <si>
    <t>Q1070</t>
  </si>
  <si>
    <t>Q1071</t>
  </si>
  <si>
    <t>Q1072</t>
  </si>
  <si>
    <t>Q1073</t>
  </si>
  <si>
    <t>Q1074</t>
  </si>
  <si>
    <t>Q1075</t>
  </si>
  <si>
    <t>Q1076</t>
  </si>
  <si>
    <t>Q1077</t>
  </si>
  <si>
    <t>ค่าเช่า</t>
  </si>
  <si>
    <t>ค่าจ้างเหมา</t>
  </si>
  <si>
    <t>ค่า</t>
  </si>
  <si>
    <t>โอนกลับ</t>
  </si>
  <si>
    <t>P1071</t>
  </si>
  <si>
    <t>P1061</t>
  </si>
  <si>
    <t>เกษตรยั่งยืน</t>
  </si>
  <si>
    <t>แปลงใหญ่</t>
  </si>
  <si>
    <t>แปรรูปสมุนไพร</t>
  </si>
  <si>
    <t>ตรวจรับรอง</t>
  </si>
  <si>
    <t>บริหารจัดการ</t>
  </si>
  <si>
    <t>พระราชดำริ</t>
  </si>
  <si>
    <t>ศิลปหัตกรรม</t>
  </si>
  <si>
    <t>เกษตรกรรุ่นใหม่</t>
  </si>
  <si>
    <t>ปราดเปรื่อง</t>
  </si>
  <si>
    <t>ยกระดับ</t>
  </si>
  <si>
    <t>แปลงรวม</t>
  </si>
  <si>
    <t>จัดที่ดิน</t>
  </si>
  <si>
    <t>ศูนย์บริการ</t>
  </si>
  <si>
    <t>ค่าเช่าบ้าน</t>
  </si>
  <si>
    <t>ทรัพย์สิน</t>
  </si>
  <si>
    <t>เครื่องถ่ายเอกสาร</t>
  </si>
  <si>
    <t>ทำความสะอาด</t>
  </si>
  <si>
    <t>รักษาความปลอดภัย</t>
  </si>
  <si>
    <t>สาธารณูปโภค</t>
  </si>
  <si>
    <t>ปกส.+สปพ.</t>
  </si>
  <si>
    <t>เกตรกรรุ่นใหม่</t>
  </si>
  <si>
    <t>ศิลปหัตถกรรม</t>
  </si>
  <si>
    <t>พนังานราช+ครองชีพ</t>
  </si>
  <si>
    <t>72 จังหวัด</t>
  </si>
  <si>
    <t>ส.ป.ก. ปทุมธานี</t>
  </si>
  <si>
    <t>ส.ป.ก. พระนครศรีอยุธยา</t>
  </si>
  <si>
    <t>ส.ป.ก. อ่างทอง</t>
  </si>
  <si>
    <t>ส.ป.ก. ลพบุรี</t>
  </si>
  <si>
    <t>ส.ป.ก. สิงห์บุรี</t>
  </si>
  <si>
    <t>ส.ป.ก. ชัยนาท</t>
  </si>
  <si>
    <t>ส.ป.ก. สระบุรี</t>
  </si>
  <si>
    <t>ส.ป.ก. ชลบุรี</t>
  </si>
  <si>
    <t>ส.ป.ก. ระยอง</t>
  </si>
  <si>
    <t>ส.ป.ก. จันทบุรี</t>
  </si>
  <si>
    <t>ส.ป.ก. ตราด</t>
  </si>
  <si>
    <t>ส.ป.ก. ฉะเชิงเทรา</t>
  </si>
  <si>
    <t>ส.ป.ก. ปราจีนบุรี</t>
  </si>
  <si>
    <t>ส.ป.ก. นครนายก</t>
  </si>
  <si>
    <t>ส.ป.ก. สระแก้ว</t>
  </si>
  <si>
    <t>ส.ป.ก. นครราชสีมา</t>
  </si>
  <si>
    <t>ส.ป.ก. บุรีรัมย์</t>
  </si>
  <si>
    <t>ส.ป.ก. สุรินทร์</t>
  </si>
  <si>
    <t>ส.ป.ก. ศรีสะเกษ</t>
  </si>
  <si>
    <t>ส.ป.ก. อุบลราชธานี</t>
  </si>
  <si>
    <t>ส.ป.ก. ยโสธร</t>
  </si>
  <si>
    <t>ส.ป.ก. ชัยภูมิ</t>
  </si>
  <si>
    <t>ส.ป.ก. อำนาจเจริญ</t>
  </si>
  <si>
    <t>ส.ป.ก. บึงกาฬ</t>
  </si>
  <si>
    <t>ส.ป.ก. หนองบัวลำภู</t>
  </si>
  <si>
    <t>ส.ป.ก. ขอนแก่น</t>
  </si>
  <si>
    <t>ส.ป.ก. อุดรธานี</t>
  </si>
  <si>
    <t>ส.ป.ก. เลย</t>
  </si>
  <si>
    <t>ส.ป.ก. หนองคาย</t>
  </si>
  <si>
    <t>ส.ป.ก. มหาสารคาม</t>
  </si>
  <si>
    <t>ส.ป.ก. ร้อยเอ็ด</t>
  </si>
  <si>
    <t>ส.ป.ก. กาฬสินธุ์</t>
  </si>
  <si>
    <t>ส.ป.ก. สกลนคร</t>
  </si>
  <si>
    <t>ส.ป.ก. นครพนม</t>
  </si>
  <si>
    <t>ส.ป.ก. มุกดาหาร</t>
  </si>
  <si>
    <t>ส.ป.ก. เชียงใหม่</t>
  </si>
  <si>
    <t>ส.ป.ก. ลำพูน</t>
  </si>
  <si>
    <t>ส.ป.ก. ลำปาง</t>
  </si>
  <si>
    <t>ส.ป.ก. อุตรดิตถ์</t>
  </si>
  <si>
    <t>ส.ป.ก. แพร่</t>
  </si>
  <si>
    <t>ส.ป.ก. น่าน</t>
  </si>
  <si>
    <t>ส.ป.ก. พะเยา</t>
  </si>
  <si>
    <t>ส.ป.ก. เชียงราย</t>
  </si>
  <si>
    <t>ส.ป.ก. แม่ฮ่องสอน</t>
  </si>
  <si>
    <t>ส.ป.ก. นครสวรรค์</t>
  </si>
  <si>
    <t>ส.ป.ก. อุทัยธานี</t>
  </si>
  <si>
    <t>ส.ป.ก. กำแพงเพชร</t>
  </si>
  <si>
    <t>ส.ป.ก. ตาก</t>
  </si>
  <si>
    <t>ส.ป.ก. สุโขทัย</t>
  </si>
  <si>
    <t>ส.ป.ก. พิษณุโลก</t>
  </si>
  <si>
    <t>ส.ป.ก. พิจิตร</t>
  </si>
  <si>
    <t>ส.ป.ก. เพชรบูรณ์</t>
  </si>
  <si>
    <t>ส.ป.ก. ราชบุรี</t>
  </si>
  <si>
    <t>ส.ป.ก. กาญจนบุรี</t>
  </si>
  <si>
    <t>ส.ป.ก. สุพรรณบุรี</t>
  </si>
  <si>
    <t>ส.ป.ก. นครปฐม</t>
  </si>
  <si>
    <t>ส.ป.ก. เพชรบุรี</t>
  </si>
  <si>
    <t>ส.ป.ก. ประจวบคีรีขันธ์</t>
  </si>
  <si>
    <t>ส.ป.ก. นครศรีธรรมราช</t>
  </si>
  <si>
    <t>ส.ป.ก. กระบี่</t>
  </si>
  <si>
    <t>ส.ป.ก. พังงา</t>
  </si>
  <si>
    <t>ส.ป.ก. ภูเก็ต</t>
  </si>
  <si>
    <t>ส.ป.ก. สุราษฎร์ธานี</t>
  </si>
  <si>
    <t>ส.ป.ก. ระนอง</t>
  </si>
  <si>
    <t>ส.ป.ก. ชุมพร</t>
  </si>
  <si>
    <t>ส.ป.ก. สงขลา</t>
  </si>
  <si>
    <t>ส.ป.ก. สตูล</t>
  </si>
  <si>
    <t>ส.ป.ก. ตรัง</t>
  </si>
  <si>
    <t>ส.ป.ก. พัทลุง</t>
  </si>
  <si>
    <t>ส.ป.ก. ปัตตานี</t>
  </si>
  <si>
    <t>ส.ป.ก. ยะลา</t>
  </si>
  <si>
    <t>ส.ป.ก. นราธิวาส</t>
  </si>
  <si>
    <t xml:space="preserve">สบก.  </t>
  </si>
  <si>
    <t>งบสำหรับประชาสัมพันธ์+สถาปนา</t>
  </si>
  <si>
    <t xml:space="preserve">งบสำหรับประชาสัมพันธ์  </t>
  </si>
  <si>
    <t xml:space="preserve">ศกร-บางไทร   </t>
  </si>
  <si>
    <t xml:space="preserve">ศกร-ฉะเชิงเทรา   </t>
  </si>
  <si>
    <t xml:space="preserve">ศจพ. (ที่ดินพระราชทาน)   </t>
  </si>
  <si>
    <t>รวมงบสำหรับบริหาร</t>
  </si>
  <si>
    <t>0701300000-1</t>
  </si>
  <si>
    <t>งบผู้ตรวจ</t>
  </si>
  <si>
    <t>0701300000-2</t>
  </si>
  <si>
    <t>งบสำรอง-นโยบาย</t>
  </si>
  <si>
    <t>0701300000-4</t>
  </si>
  <si>
    <t>งบสำรอง-กระทรวง</t>
  </si>
  <si>
    <t>0701300000-5</t>
  </si>
  <si>
    <t>งบอบรมภายนอก</t>
  </si>
  <si>
    <t>0701300000-6</t>
  </si>
  <si>
    <t>สัมนาไตรมาส</t>
  </si>
  <si>
    <t>0701300000-7</t>
  </si>
  <si>
    <t>วันสถาปนา</t>
  </si>
  <si>
    <t>0701300000-8</t>
  </si>
  <si>
    <t>รายจ่ายภาครัฐ-ส่วนกลาง</t>
  </si>
  <si>
    <t>0701300000-3</t>
  </si>
  <si>
    <t>เงินสำรองที่อยู่ส่วนกลาง ไม่มีเจ้าของ (บริหารจังหวัด)</t>
  </si>
  <si>
    <t>0701300000-10</t>
  </si>
  <si>
    <t>บุคลากร</t>
  </si>
  <si>
    <t>สบก.</t>
  </si>
  <si>
    <t>หน่วยงาน</t>
  </si>
  <si>
    <t>งบส่วนกลาง</t>
  </si>
  <si>
    <t>โอนจังหวัด</t>
  </si>
  <si>
    <t>สปก.จังหวัด</t>
  </si>
  <si>
    <t>รายงานผลการเบิกจ่ายเงินงบประมาณ ประจำปีพ.ศ.2565 ณ วันที่ 25 พฤศจิกายน 2564</t>
  </si>
  <si>
    <t>รายงานผลการเบิกจ่ายภาพรวม งบประมาณประจำปีพ.ศ. 2565 ณ วันที่ 25 พฤศจิกายน 2564</t>
  </si>
  <si>
    <t>ลำดับที่</t>
  </si>
</sst>
</file>

<file path=xl/styles.xml><?xml version="1.0" encoding="utf-8"?>
<styleSheet xmlns="http://schemas.openxmlformats.org/spreadsheetml/2006/main">
  <numFmts count="7">
    <numFmt numFmtId="41" formatCode="_-* #,##0_-;\-* #,##0_-;_-* &quot;-&quot;_-;_-@_-"/>
    <numFmt numFmtId="43" formatCode="_-* #,##0.00_-;\-* #,##0.00_-;_-* &quot;-&quot;??_-;_-@_-"/>
    <numFmt numFmtId="187" formatCode="0_ ;\-0\ "/>
    <numFmt numFmtId="188" formatCode="_-* #,##0_-;\-* #,##0_-;_-* &quot;-&quot;??_-;_-@_-"/>
    <numFmt numFmtId="189" formatCode="_(* #,##0_);_(* \(#,##0\);_(* &quot;-&quot;??_);_(@_)"/>
    <numFmt numFmtId="190" formatCode="_(* #,##0.00_);_(* \(#,##0.00\);_(* &quot;-&quot;??_);_(@_)"/>
    <numFmt numFmtId="191" formatCode="_-* #,##0.00_-;\-* #,##0.00_-;_-* &quot;-&quot;_-;_-@_-"/>
  </numFmts>
  <fonts count="56">
    <font>
      <sz val="11"/>
      <color theme="1"/>
      <name val="Tahoma"/>
      <family val="2"/>
      <charset val="222"/>
      <scheme val="minor"/>
    </font>
    <font>
      <sz val="11"/>
      <color theme="1"/>
      <name val="Tahoma"/>
      <family val="2"/>
      <charset val="222"/>
      <scheme val="minor"/>
    </font>
    <font>
      <sz val="14"/>
      <name val="TH SarabunPSK"/>
      <family val="2"/>
    </font>
    <font>
      <b/>
      <sz val="14"/>
      <name val="TH SarabunPSK"/>
      <family val="2"/>
    </font>
    <font>
      <sz val="16"/>
      <name val="TH SarabunPSK"/>
      <family val="2"/>
    </font>
    <font>
      <b/>
      <sz val="16"/>
      <name val="TH SarabunPSK"/>
      <family val="2"/>
    </font>
    <font>
      <b/>
      <sz val="16"/>
      <color rgb="FFFF0000"/>
      <name val="TH SarabunPSK"/>
      <family val="2"/>
    </font>
    <font>
      <sz val="14"/>
      <color theme="1"/>
      <name val="TH SarabunPSK"/>
      <family val="2"/>
    </font>
    <font>
      <b/>
      <sz val="14"/>
      <color theme="1"/>
      <name val="TH SarabunPSK"/>
      <family val="2"/>
    </font>
    <font>
      <b/>
      <sz val="20"/>
      <name val="TH SarabunPSK"/>
      <family val="2"/>
    </font>
    <font>
      <b/>
      <sz val="16"/>
      <color theme="1"/>
      <name val="TH SarabunPSK"/>
      <family val="2"/>
      <charset val="222"/>
    </font>
    <font>
      <sz val="16"/>
      <color theme="1"/>
      <name val="TH SarabunPSK"/>
      <family val="2"/>
      <charset val="222"/>
    </font>
    <font>
      <b/>
      <sz val="16"/>
      <color theme="1"/>
      <name val="TH SarabunPSK"/>
      <family val="2"/>
    </font>
    <font>
      <b/>
      <sz val="16"/>
      <color indexed="8"/>
      <name val="TH SarabunPSK"/>
      <family val="2"/>
    </font>
    <font>
      <b/>
      <sz val="16"/>
      <color theme="0"/>
      <name val="TH SarabunPSK"/>
      <family val="2"/>
    </font>
    <font>
      <b/>
      <sz val="18"/>
      <name val="TH SarabunPSK"/>
      <family val="2"/>
    </font>
    <font>
      <sz val="16"/>
      <color theme="1"/>
      <name val="TH SarabunPSK"/>
      <family val="2"/>
    </font>
    <font>
      <sz val="14"/>
      <color indexed="8"/>
      <name val="TH SarabunPSK"/>
      <family val="2"/>
    </font>
    <font>
      <sz val="16"/>
      <color theme="0"/>
      <name val="TH SarabunPSK"/>
      <family val="2"/>
    </font>
    <font>
      <sz val="16"/>
      <color rgb="FFFF0000"/>
      <name val="TH SarabunPSK"/>
      <family val="2"/>
    </font>
    <font>
      <sz val="16"/>
      <color indexed="8"/>
      <name val="TH SarabunPSK"/>
      <family val="2"/>
    </font>
    <font>
      <sz val="12"/>
      <name val="Batang"/>
      <family val="1"/>
    </font>
    <font>
      <sz val="13"/>
      <name val="TH SarabunPSK"/>
      <family val="2"/>
    </font>
    <font>
      <sz val="13"/>
      <color theme="1"/>
      <name val="TH SarabunPSK"/>
      <family val="2"/>
    </font>
    <font>
      <b/>
      <sz val="16"/>
      <name val="BrowalliaUPC"/>
      <family val="2"/>
    </font>
    <font>
      <sz val="12"/>
      <name val="BrowalliaUPC"/>
      <family val="2"/>
    </font>
    <font>
      <b/>
      <sz val="14"/>
      <name val="Batang"/>
      <family val="1"/>
      <charset val="222"/>
    </font>
    <font>
      <b/>
      <sz val="13"/>
      <color theme="8" tint="-0.249977111117893"/>
      <name val="TH SarabunPSK"/>
      <family val="2"/>
    </font>
    <font>
      <b/>
      <sz val="13"/>
      <color theme="0"/>
      <name val="TH SarabunPSK"/>
      <family val="2"/>
      <charset val="222"/>
    </font>
    <font>
      <b/>
      <sz val="13"/>
      <name val="TH SarabunPSK"/>
      <family val="2"/>
    </font>
    <font>
      <b/>
      <sz val="13"/>
      <color theme="1"/>
      <name val="TH SarabunPSK"/>
      <family val="2"/>
    </font>
    <font>
      <b/>
      <sz val="12"/>
      <color theme="1"/>
      <name val="Tahoma"/>
      <family val="2"/>
      <charset val="222"/>
      <scheme val="minor"/>
    </font>
    <font>
      <b/>
      <sz val="12"/>
      <name val="BrowalliaUPC"/>
      <family val="2"/>
    </font>
    <font>
      <sz val="14"/>
      <name val="Angsana New"/>
      <family val="1"/>
    </font>
    <font>
      <sz val="12"/>
      <color theme="0"/>
      <name val="TH SarabunIT๙"/>
      <family val="2"/>
      <charset val="222"/>
    </font>
    <font>
      <b/>
      <sz val="13"/>
      <color rgb="FFFF0000"/>
      <name val="TH SarabunPSK"/>
      <family val="2"/>
    </font>
    <font>
      <sz val="12"/>
      <color theme="1"/>
      <name val="TH SarabunIT๙"/>
      <family val="2"/>
      <charset val="222"/>
    </font>
    <font>
      <b/>
      <sz val="14"/>
      <name val="BrowalliaUPC"/>
      <family val="2"/>
      <charset val="222"/>
    </font>
    <font>
      <b/>
      <sz val="10"/>
      <name val="Batang"/>
      <family val="1"/>
    </font>
    <font>
      <b/>
      <sz val="12"/>
      <color theme="1"/>
      <name val="TH SarabunPSK"/>
      <family val="2"/>
      <charset val="222"/>
    </font>
    <font>
      <sz val="16"/>
      <color theme="0"/>
      <name val="TH SarabunIT๙"/>
      <family val="2"/>
      <charset val="222"/>
    </font>
    <font>
      <sz val="13"/>
      <color theme="8" tint="-0.249977111117893"/>
      <name val="TH SarabunPSK"/>
      <family val="2"/>
    </font>
    <font>
      <b/>
      <sz val="12"/>
      <color theme="0"/>
      <name val="BrowalliaUPC"/>
      <family val="2"/>
      <charset val="222"/>
    </font>
    <font>
      <b/>
      <sz val="14"/>
      <color theme="8" tint="-0.249977111117893"/>
      <name val="TH SarabunPSK"/>
      <family val="2"/>
    </font>
    <font>
      <b/>
      <sz val="14"/>
      <color theme="0"/>
      <name val="TH SarabunPSK"/>
      <family val="2"/>
      <charset val="222"/>
    </font>
    <font>
      <b/>
      <sz val="12"/>
      <color theme="5" tint="-0.249977111117893"/>
      <name val="TH SarabunPSK"/>
      <family val="2"/>
      <charset val="222"/>
    </font>
    <font>
      <b/>
      <sz val="10"/>
      <color theme="0"/>
      <name val="Batang"/>
      <family val="1"/>
      <charset val="222"/>
    </font>
    <font>
      <b/>
      <sz val="12"/>
      <color theme="0"/>
      <name val="TH SarabunPSK"/>
      <family val="2"/>
      <charset val="222"/>
    </font>
    <font>
      <sz val="14"/>
      <color theme="5" tint="-0.249977111117893"/>
      <name val="TH SarabunIT๙"/>
      <family val="2"/>
      <charset val="222"/>
    </font>
    <font>
      <b/>
      <sz val="14"/>
      <color theme="1"/>
      <name val="TH SarabunPSK"/>
      <family val="2"/>
      <charset val="222"/>
    </font>
    <font>
      <sz val="14"/>
      <name val="TH SarabunIT๙"/>
      <family val="2"/>
      <charset val="222"/>
    </font>
    <font>
      <b/>
      <sz val="14"/>
      <color theme="1"/>
      <name val="TH SarabunIT๙"/>
      <family val="2"/>
      <charset val="222"/>
    </font>
    <font>
      <sz val="13"/>
      <color rgb="FFFF0000"/>
      <name val="TH SarabunPSK"/>
      <family val="2"/>
      <charset val="222"/>
    </font>
    <font>
      <b/>
      <sz val="14"/>
      <color rgb="FFFF0000"/>
      <name val="TH SarabunIT๙"/>
      <family val="2"/>
      <charset val="222"/>
    </font>
    <font>
      <sz val="16"/>
      <color rgb="FFFF0000"/>
      <name val="TH SarabunIT๙"/>
      <family val="2"/>
      <charset val="222"/>
    </font>
    <font>
      <b/>
      <sz val="13"/>
      <color rgb="FFFF0000"/>
      <name val="TH SarabunPSK"/>
      <family val="2"/>
      <charset val="222"/>
    </font>
  </fonts>
  <fills count="18">
    <fill>
      <patternFill patternType="none"/>
    </fill>
    <fill>
      <patternFill patternType="gray125"/>
    </fill>
    <fill>
      <gradientFill degree="270">
        <stop position="0">
          <color theme="0"/>
        </stop>
        <stop position="1">
          <color theme="4"/>
        </stop>
      </gradientFill>
    </fill>
    <fill>
      <gradientFill degree="270">
        <stop position="0">
          <color theme="0"/>
        </stop>
        <stop position="1">
          <color rgb="FFFFFF00"/>
        </stop>
      </gradientFill>
    </fill>
    <fill>
      <gradientFill degree="270">
        <stop position="0">
          <color theme="0"/>
        </stop>
        <stop position="1">
          <color rgb="FFFF0000"/>
        </stop>
      </gradientFill>
    </fill>
    <fill>
      <gradientFill degree="270">
        <stop position="0">
          <color theme="0"/>
        </stop>
        <stop position="1">
          <color rgb="FF7030A0"/>
        </stop>
      </gradient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99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DE1CF"/>
        <bgColor indexed="64"/>
      </patternFill>
    </fill>
    <fill>
      <patternFill patternType="gray0625">
        <fgColor theme="4" tint="0.79998168889431442"/>
        <bgColor indexed="65"/>
      </patternFill>
    </fill>
    <fill>
      <patternFill patternType="solid">
        <fgColor theme="4" tint="0.79998168889431442"/>
        <bgColor indexed="64"/>
      </patternFill>
    </fill>
    <fill>
      <patternFill patternType="solid">
        <fgColor theme="7" tint="0.59999389629810485"/>
        <bgColor indexed="64"/>
      </patternFill>
    </fill>
  </fills>
  <borders count="26">
    <border>
      <left/>
      <right/>
      <top/>
      <bottom/>
      <diagonal/>
    </border>
    <border>
      <left/>
      <right/>
      <top/>
      <bottom style="hair">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33" fillId="0" borderId="0" applyFont="0" applyFill="0" applyBorder="0" applyAlignment="0" applyProtection="0"/>
    <xf numFmtId="0" fontId="33" fillId="0" borderId="0"/>
  </cellStyleXfs>
  <cellXfs count="399">
    <xf numFmtId="0" fontId="0" fillId="0" borderId="0" xfId="0"/>
    <xf numFmtId="0" fontId="2" fillId="0" borderId="0" xfId="0" applyFont="1"/>
    <xf numFmtId="0" fontId="3" fillId="0" borderId="0" xfId="0" applyFont="1"/>
    <xf numFmtId="4" fontId="4"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vertical="center"/>
    </xf>
    <xf numFmtId="0" fontId="4" fillId="0" borderId="0" xfId="0" applyFont="1"/>
    <xf numFmtId="0" fontId="5" fillId="0" borderId="0" xfId="0" applyFont="1"/>
    <xf numFmtId="43" fontId="4" fillId="0" borderId="0" xfId="0" applyNumberFormat="1" applyFont="1" applyAlignment="1">
      <alignment vertical="center"/>
    </xf>
    <xf numFmtId="0" fontId="2" fillId="0" borderId="0" xfId="2" applyFont="1" applyAlignment="1">
      <alignment vertical="center"/>
    </xf>
    <xf numFmtId="0" fontId="3" fillId="0" borderId="1" xfId="2" applyFont="1" applyBorder="1" applyAlignment="1">
      <alignment vertical="center"/>
    </xf>
    <xf numFmtId="0" fontId="5" fillId="0" borderId="2" xfId="0" applyFont="1" applyBorder="1"/>
    <xf numFmtId="2" fontId="5" fillId="0" borderId="3" xfId="2" applyNumberFormat="1" applyFont="1" applyBorder="1" applyAlignment="1">
      <alignment horizontal="center" vertical="center"/>
    </xf>
    <xf numFmtId="49" fontId="5" fillId="0" borderId="3" xfId="2" applyNumberFormat="1" applyFont="1" applyBorder="1" applyAlignment="1">
      <alignment vertical="center"/>
    </xf>
    <xf numFmtId="49" fontId="5" fillId="0" borderId="4" xfId="2" applyNumberFormat="1" applyFont="1" applyBorder="1" applyAlignment="1">
      <alignment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5" fillId="0" borderId="7" xfId="0" applyFont="1" applyBorder="1" applyAlignment="1">
      <alignment horizontal="centerContinuous" vertical="center"/>
    </xf>
    <xf numFmtId="0" fontId="6" fillId="0" borderId="0" xfId="0" applyFont="1" applyAlignment="1">
      <alignment vertical="center"/>
    </xf>
    <xf numFmtId="0" fontId="5" fillId="2" borderId="5" xfId="0"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7" xfId="0" applyFont="1" applyFill="1" applyBorder="1" applyAlignment="1">
      <alignment horizontal="centerContinuous" vertical="center"/>
    </xf>
    <xf numFmtId="0" fontId="5" fillId="0" borderId="0" xfId="0" applyFont="1" applyAlignment="1">
      <alignment vertical="center"/>
    </xf>
    <xf numFmtId="0" fontId="5" fillId="3" borderId="5" xfId="0" applyFont="1" applyFill="1" applyBorder="1" applyAlignment="1">
      <alignment horizontal="centerContinuous" vertical="center"/>
    </xf>
    <xf numFmtId="0" fontId="5" fillId="3" borderId="6" xfId="0" applyFont="1" applyFill="1" applyBorder="1" applyAlignment="1">
      <alignment horizontal="centerContinuous" vertical="center"/>
    </xf>
    <xf numFmtId="0" fontId="5" fillId="3" borderId="7" xfId="0" applyFont="1" applyFill="1" applyBorder="1" applyAlignment="1">
      <alignment horizontal="centerContinuous" vertical="center"/>
    </xf>
    <xf numFmtId="0" fontId="5" fillId="4" borderId="5" xfId="0" applyFont="1" applyFill="1" applyBorder="1" applyAlignment="1">
      <alignment horizontal="centerContinuous" vertical="center"/>
    </xf>
    <xf numFmtId="0" fontId="5" fillId="4" borderId="6" xfId="0" applyFont="1" applyFill="1" applyBorder="1" applyAlignment="1">
      <alignment horizontal="centerContinuous" vertical="center"/>
    </xf>
    <xf numFmtId="0" fontId="5" fillId="4" borderId="7" xfId="0" applyFont="1" applyFill="1" applyBorder="1" applyAlignment="1">
      <alignment horizontal="centerContinuous" vertical="center"/>
    </xf>
    <xf numFmtId="0" fontId="5" fillId="5" borderId="5" xfId="0" applyFont="1" applyFill="1" applyBorder="1" applyAlignment="1">
      <alignment horizontal="centerContinuous" vertical="center"/>
    </xf>
    <xf numFmtId="0" fontId="5" fillId="5" borderId="6" xfId="0" applyFont="1" applyFill="1" applyBorder="1" applyAlignment="1">
      <alignment horizontal="centerContinuous" vertical="center"/>
    </xf>
    <xf numFmtId="0" fontId="5" fillId="5" borderId="7" xfId="0" applyFont="1" applyFill="1" applyBorder="1" applyAlignment="1">
      <alignment horizontal="centerContinuous" vertical="center"/>
    </xf>
    <xf numFmtId="49" fontId="5" fillId="0" borderId="8" xfId="2" applyNumberFormat="1" applyFont="1" applyBorder="1" applyAlignment="1">
      <alignment horizontal="center" vertical="center" wrapText="1"/>
    </xf>
    <xf numFmtId="49" fontId="5" fillId="0" borderId="9" xfId="2" applyNumberFormat="1" applyFont="1" applyBorder="1" applyAlignment="1">
      <alignment vertical="center" wrapText="1"/>
    </xf>
    <xf numFmtId="49" fontId="5" fillId="0" borderId="3" xfId="2" applyNumberFormat="1" applyFont="1" applyBorder="1" applyAlignment="1">
      <alignment horizontal="center" vertical="center" wrapText="1"/>
    </xf>
    <xf numFmtId="49" fontId="5" fillId="0" borderId="5" xfId="2" applyNumberFormat="1" applyFont="1" applyBorder="1" applyAlignment="1">
      <alignment horizontal="centerContinuous" vertical="center" wrapText="1"/>
    </xf>
    <xf numFmtId="49" fontId="5" fillId="0" borderId="7" xfId="2" applyNumberFormat="1" applyFont="1" applyBorder="1" applyAlignment="1">
      <alignment horizontal="centerContinuous" vertical="center" wrapText="1"/>
    </xf>
    <xf numFmtId="43" fontId="5" fillId="0" borderId="3" xfId="1" applyFont="1" applyFill="1" applyBorder="1" applyAlignment="1">
      <alignment horizontal="center" vertical="center" wrapText="1"/>
    </xf>
    <xf numFmtId="43" fontId="5" fillId="6" borderId="3" xfId="1" applyFont="1" applyFill="1" applyBorder="1" applyAlignment="1">
      <alignment horizontal="center" vertical="center" wrapText="1"/>
    </xf>
    <xf numFmtId="2" fontId="5" fillId="0" borderId="8" xfId="2" applyNumberFormat="1" applyFont="1" applyBorder="1" applyAlignment="1">
      <alignment horizontal="center" vertical="center"/>
    </xf>
    <xf numFmtId="2" fontId="5" fillId="0" borderId="10" xfId="2" applyNumberFormat="1" applyFont="1" applyBorder="1" applyAlignment="1">
      <alignment horizontal="center" vertical="center"/>
    </xf>
    <xf numFmtId="49" fontId="5" fillId="0" borderId="10" xfId="2" applyNumberFormat="1" applyFont="1" applyBorder="1" applyAlignment="1">
      <alignment vertical="center" wrapText="1"/>
    </xf>
    <xf numFmtId="49" fontId="5" fillId="0" borderId="11" xfId="2" applyNumberFormat="1" applyFont="1" applyBorder="1" applyAlignment="1">
      <alignment vertical="center" wrapText="1"/>
    </xf>
    <xf numFmtId="0" fontId="5" fillId="0" borderId="10" xfId="0" applyFont="1" applyBorder="1" applyAlignment="1">
      <alignment horizontal="center" vertical="center"/>
    </xf>
    <xf numFmtId="43" fontId="5" fillId="0" borderId="10" xfId="1" applyFont="1" applyFill="1" applyBorder="1" applyAlignment="1">
      <alignment horizontal="center" vertical="center"/>
    </xf>
    <xf numFmtId="43" fontId="5" fillId="6" borderId="10" xfId="1" applyFont="1" applyFill="1" applyBorder="1" applyAlignment="1">
      <alignment horizontal="center" vertical="center"/>
    </xf>
    <xf numFmtId="41" fontId="3" fillId="0" borderId="5" xfId="3" applyNumberFormat="1" applyFont="1" applyFill="1" applyBorder="1" applyAlignment="1">
      <alignment horizontal="centerContinuous" vertical="center"/>
    </xf>
    <xf numFmtId="41" fontId="3" fillId="0" borderId="6" xfId="3" applyNumberFormat="1" applyFont="1" applyFill="1" applyBorder="1" applyAlignment="1">
      <alignment horizontal="centerContinuous" vertical="center"/>
    </xf>
    <xf numFmtId="41" fontId="3" fillId="0" borderId="7" xfId="3" quotePrefix="1" applyNumberFormat="1" applyFont="1" applyFill="1" applyBorder="1" applyAlignment="1">
      <alignment horizontal="centerContinuous" vertical="center"/>
    </xf>
    <xf numFmtId="43" fontId="5" fillId="0" borderId="12" xfId="1" applyFont="1" applyFill="1" applyBorder="1" applyAlignment="1">
      <alignment vertical="center"/>
    </xf>
    <xf numFmtId="2" fontId="5" fillId="0" borderId="12" xfId="0" applyNumberFormat="1" applyFont="1" applyBorder="1" applyAlignment="1">
      <alignment vertical="center"/>
    </xf>
    <xf numFmtId="43" fontId="5" fillId="0" borderId="12" xfId="0" applyNumberFormat="1" applyFont="1" applyBorder="1" applyAlignment="1">
      <alignment vertical="center"/>
    </xf>
    <xf numFmtId="43" fontId="5" fillId="6" borderId="12" xfId="1" applyFont="1" applyFill="1" applyBorder="1" applyAlignment="1">
      <alignment vertical="center"/>
    </xf>
    <xf numFmtId="0" fontId="3" fillId="0" borderId="6" xfId="0" applyFont="1" applyBorder="1" applyAlignment="1">
      <alignment horizontal="centerContinuous"/>
    </xf>
    <xf numFmtId="0" fontId="3" fillId="0" borderId="7" xfId="0" applyFont="1" applyBorder="1" applyAlignment="1">
      <alignment horizontal="centerContinuous"/>
    </xf>
    <xf numFmtId="43" fontId="4" fillId="0" borderId="8" xfId="1" applyFont="1" applyFill="1" applyBorder="1" applyAlignment="1">
      <alignment vertical="center"/>
    </xf>
    <xf numFmtId="2" fontId="4" fillId="0" borderId="8" xfId="0" applyNumberFormat="1" applyFont="1" applyBorder="1" applyAlignment="1">
      <alignment vertical="center"/>
    </xf>
    <xf numFmtId="43" fontId="4" fillId="0" borderId="8" xfId="0" applyNumberFormat="1" applyFont="1" applyBorder="1" applyAlignment="1">
      <alignment vertical="center"/>
    </xf>
    <xf numFmtId="43" fontId="4" fillId="6" borderId="8" xfId="1" applyFont="1" applyFill="1" applyBorder="1" applyAlignment="1">
      <alignment vertical="center"/>
    </xf>
    <xf numFmtId="41" fontId="3" fillId="0" borderId="7" xfId="3" applyNumberFormat="1" applyFont="1" applyFill="1" applyBorder="1" applyAlignment="1">
      <alignment horizontal="centerContinuous" vertical="center"/>
    </xf>
    <xf numFmtId="41" fontId="3" fillId="0" borderId="13" xfId="1" applyNumberFormat="1" applyFont="1" applyFill="1" applyBorder="1" applyAlignment="1">
      <alignment vertical="center"/>
    </xf>
    <xf numFmtId="0" fontId="3" fillId="0" borderId="13" xfId="2" applyFont="1" applyBorder="1" applyAlignment="1">
      <alignment vertical="center"/>
    </xf>
    <xf numFmtId="0" fontId="3" fillId="0" borderId="14" xfId="0" applyFont="1" applyBorder="1"/>
    <xf numFmtId="43" fontId="4" fillId="0" borderId="15" xfId="0" applyNumberFormat="1" applyFont="1" applyBorder="1" applyAlignment="1">
      <alignment vertical="center"/>
    </xf>
    <xf numFmtId="43" fontId="4" fillId="0" borderId="14" xfId="0" applyNumberFormat="1" applyFont="1" applyBorder="1" applyAlignment="1">
      <alignment vertical="center"/>
    </xf>
    <xf numFmtId="43" fontId="4" fillId="0" borderId="14" xfId="1" applyFont="1" applyFill="1" applyBorder="1" applyAlignment="1">
      <alignment vertical="center"/>
    </xf>
    <xf numFmtId="2" fontId="4" fillId="0" borderId="14" xfId="0" applyNumberFormat="1" applyFont="1" applyBorder="1" applyAlignment="1">
      <alignment vertical="center"/>
    </xf>
    <xf numFmtId="43" fontId="4" fillId="0" borderId="15" xfId="1" applyFont="1" applyFill="1" applyBorder="1" applyAlignment="1">
      <alignment vertical="center"/>
    </xf>
    <xf numFmtId="43" fontId="4" fillId="6" borderId="15" xfId="1" applyFont="1" applyFill="1" applyBorder="1" applyAlignment="1">
      <alignment vertical="center"/>
    </xf>
    <xf numFmtId="41" fontId="3" fillId="0" borderId="14" xfId="1" applyNumberFormat="1" applyFont="1" applyFill="1" applyBorder="1" applyAlignment="1">
      <alignment vertical="center"/>
    </xf>
    <xf numFmtId="0" fontId="3" fillId="0" borderId="14" xfId="2" applyFont="1" applyBorder="1" applyAlignment="1">
      <alignment vertical="center"/>
    </xf>
    <xf numFmtId="43" fontId="4" fillId="6" borderId="14" xfId="1" applyFont="1" applyFill="1" applyBorder="1" applyAlignment="1">
      <alignment vertical="center"/>
    </xf>
    <xf numFmtId="0" fontId="4" fillId="0" borderId="0" xfId="0" applyFont="1" applyAlignment="1">
      <alignment horizontal="center" vertical="center"/>
    </xf>
    <xf numFmtId="41" fontId="3" fillId="0" borderId="16" xfId="1" applyNumberFormat="1" applyFont="1" applyFill="1" applyBorder="1" applyAlignment="1">
      <alignment vertical="center"/>
    </xf>
    <xf numFmtId="0" fontId="3" fillId="0" borderId="16" xfId="2" applyFont="1" applyBorder="1" applyAlignment="1">
      <alignment vertical="center"/>
    </xf>
    <xf numFmtId="0" fontId="3" fillId="0" borderId="16" xfId="0" applyFont="1" applyBorder="1"/>
    <xf numFmtId="43" fontId="4" fillId="0" borderId="10" xfId="0" applyNumberFormat="1" applyFont="1" applyBorder="1" applyAlignment="1">
      <alignment vertical="center"/>
    </xf>
    <xf numFmtId="43" fontId="4" fillId="0" borderId="17" xfId="0" applyNumberFormat="1" applyFont="1" applyBorder="1" applyAlignment="1">
      <alignment vertical="center"/>
    </xf>
    <xf numFmtId="43" fontId="4" fillId="0" borderId="17" xfId="1" applyFont="1" applyFill="1" applyBorder="1" applyAlignment="1">
      <alignment vertical="center"/>
    </xf>
    <xf numFmtId="2" fontId="4" fillId="0" borderId="17" xfId="0" applyNumberFormat="1" applyFont="1" applyBorder="1" applyAlignment="1">
      <alignment vertical="center"/>
    </xf>
    <xf numFmtId="0" fontId="2" fillId="0" borderId="18" xfId="0" applyFont="1" applyBorder="1" applyAlignment="1">
      <alignment vertical="center"/>
    </xf>
    <xf numFmtId="43" fontId="4" fillId="6" borderId="17" xfId="1" applyFont="1" applyFill="1" applyBorder="1" applyAlignment="1">
      <alignment vertical="center"/>
    </xf>
    <xf numFmtId="41" fontId="4" fillId="0" borderId="0" xfId="0" applyNumberFormat="1" applyFont="1"/>
    <xf numFmtId="0" fontId="3" fillId="0" borderId="13" xfId="0" applyFont="1" applyBorder="1"/>
    <xf numFmtId="2" fontId="4" fillId="0" borderId="15" xfId="0" applyNumberFormat="1" applyFont="1" applyBorder="1" applyAlignment="1">
      <alignment vertical="center"/>
    </xf>
    <xf numFmtId="43" fontId="2" fillId="0" borderId="0" xfId="1" applyFont="1" applyFill="1"/>
    <xf numFmtId="43" fontId="2" fillId="6" borderId="0" xfId="1" applyFont="1" applyFill="1"/>
    <xf numFmtId="41" fontId="3" fillId="0" borderId="14" xfId="3" applyNumberFormat="1" applyFont="1" applyFill="1" applyBorder="1" applyAlignment="1">
      <alignment vertical="center"/>
    </xf>
    <xf numFmtId="0" fontId="3" fillId="0" borderId="14" xfId="0" quotePrefix="1" applyFont="1" applyBorder="1"/>
    <xf numFmtId="41" fontId="3" fillId="0" borderId="17" xfId="3" applyNumberFormat="1" applyFont="1" applyFill="1" applyBorder="1" applyAlignment="1">
      <alignment vertical="center"/>
    </xf>
    <xf numFmtId="41" fontId="3" fillId="0" borderId="17" xfId="3" quotePrefix="1" applyNumberFormat="1" applyFont="1" applyFill="1" applyBorder="1" applyAlignment="1">
      <alignment vertical="center"/>
    </xf>
    <xf numFmtId="0" fontId="2" fillId="0" borderId="18" xfId="0" applyFont="1" applyBorder="1"/>
    <xf numFmtId="43" fontId="4" fillId="0" borderId="10" xfId="1" applyFont="1" applyFill="1" applyBorder="1" applyAlignment="1">
      <alignment vertical="center"/>
    </xf>
    <xf numFmtId="0" fontId="4" fillId="0" borderId="0" xfId="0" applyFont="1" applyAlignment="1">
      <alignment vertical="center" wrapText="1"/>
    </xf>
    <xf numFmtId="43" fontId="4" fillId="0" borderId="0" xfId="1" applyFont="1" applyFill="1" applyAlignment="1">
      <alignment vertical="center"/>
    </xf>
    <xf numFmtId="0" fontId="7" fillId="0" borderId="0" xfId="0" applyFont="1"/>
    <xf numFmtId="0" fontId="5" fillId="0" borderId="0" xfId="4" applyFont="1"/>
    <xf numFmtId="0" fontId="11" fillId="0" borderId="0" xfId="0" applyFont="1"/>
    <xf numFmtId="0" fontId="5" fillId="0" borderId="0" xfId="0" applyFont="1" applyAlignment="1"/>
    <xf numFmtId="0" fontId="12" fillId="0" borderId="0" xfId="0" applyFont="1" applyAlignment="1">
      <alignment horizontal="center"/>
    </xf>
    <xf numFmtId="43" fontId="5" fillId="0" borderId="0" xfId="0" applyNumberFormat="1" applyFont="1" applyAlignment="1">
      <alignment horizontal="center" vertical="center"/>
    </xf>
    <xf numFmtId="43" fontId="5" fillId="0" borderId="0" xfId="4" applyNumberFormat="1" applyFont="1" applyFill="1" applyAlignment="1">
      <alignment horizontal="center" vertical="center"/>
    </xf>
    <xf numFmtId="43" fontId="5" fillId="0" borderId="12" xfId="4" applyNumberFormat="1" applyFont="1" applyFill="1" applyBorder="1" applyAlignment="1">
      <alignment horizontal="center" vertical="center"/>
    </xf>
    <xf numFmtId="43" fontId="5" fillId="0" borderId="12" xfId="4" applyNumberFormat="1" applyFont="1" applyFill="1" applyBorder="1" applyAlignment="1">
      <alignment horizontal="center" vertical="center" wrapText="1"/>
    </xf>
    <xf numFmtId="43" fontId="13" fillId="0" borderId="12" xfId="4" applyNumberFormat="1" applyFont="1" applyFill="1" applyBorder="1" applyAlignment="1">
      <alignment horizontal="center" vertical="center"/>
    </xf>
    <xf numFmtId="43" fontId="12" fillId="0" borderId="12" xfId="4" applyNumberFormat="1" applyFont="1" applyFill="1" applyBorder="1" applyAlignment="1">
      <alignment horizontal="center" vertical="center"/>
    </xf>
    <xf numFmtId="187" fontId="5" fillId="0" borderId="0" xfId="4" applyNumberFormat="1" applyFont="1" applyFill="1" applyAlignment="1">
      <alignment horizontal="centerContinuous" vertical="center"/>
    </xf>
    <xf numFmtId="43" fontId="5" fillId="0" borderId="0" xfId="4" applyNumberFormat="1" applyFont="1" applyAlignment="1">
      <alignment horizontal="center" vertical="center"/>
    </xf>
    <xf numFmtId="43" fontId="5" fillId="0" borderId="5" xfId="4" applyNumberFormat="1" applyFont="1" applyBorder="1" applyAlignment="1">
      <alignment horizontal="centerContinuous" vertical="center"/>
    </xf>
    <xf numFmtId="43" fontId="5" fillId="0" borderId="6" xfId="4" applyNumberFormat="1" applyFont="1" applyBorder="1" applyAlignment="1">
      <alignment horizontal="centerContinuous" vertical="center"/>
    </xf>
    <xf numFmtId="43" fontId="3" fillId="0" borderId="7" xfId="4" applyNumberFormat="1" applyFont="1" applyBorder="1" applyAlignment="1">
      <alignment horizontal="centerContinuous" vertical="center"/>
    </xf>
    <xf numFmtId="43" fontId="3" fillId="0" borderId="12" xfId="4" applyNumberFormat="1" applyFont="1" applyBorder="1" applyAlignment="1">
      <alignment horizontal="center" vertical="center"/>
    </xf>
    <xf numFmtId="43" fontId="14" fillId="0" borderId="12" xfId="4" applyNumberFormat="1" applyFont="1" applyBorder="1" applyAlignment="1">
      <alignment horizontal="center" vertical="center"/>
    </xf>
    <xf numFmtId="43" fontId="5" fillId="0" borderId="12" xfId="4" applyNumberFormat="1" applyFont="1" applyBorder="1" applyAlignment="1">
      <alignment horizontal="center" vertical="center"/>
    </xf>
    <xf numFmtId="43" fontId="5" fillId="0" borderId="2" xfId="4" applyNumberFormat="1" applyFont="1" applyBorder="1" applyAlignment="1">
      <alignment horizontal="centerContinuous" vertical="center"/>
    </xf>
    <xf numFmtId="43" fontId="5" fillId="0" borderId="20" xfId="4" applyNumberFormat="1" applyFont="1" applyBorder="1" applyAlignment="1">
      <alignment horizontal="centerContinuous" vertical="center"/>
    </xf>
    <xf numFmtId="43" fontId="3" fillId="0" borderId="21" xfId="4" applyNumberFormat="1" applyFont="1" applyBorder="1" applyAlignment="1">
      <alignment horizontal="centerContinuous" vertical="center"/>
    </xf>
    <xf numFmtId="43" fontId="3" fillId="0" borderId="3" xfId="4" applyNumberFormat="1" applyFont="1" applyBorder="1" applyAlignment="1">
      <alignment horizontal="center" vertical="center"/>
    </xf>
    <xf numFmtId="43" fontId="3" fillId="0" borderId="0" xfId="4" applyNumberFormat="1" applyFont="1" applyBorder="1" applyAlignment="1">
      <alignment horizontal="center" vertical="center"/>
    </xf>
    <xf numFmtId="43" fontId="14" fillId="0" borderId="0" xfId="4" applyNumberFormat="1" applyFont="1" applyAlignment="1">
      <alignment horizontal="center" vertical="center"/>
    </xf>
    <xf numFmtId="43" fontId="5" fillId="6" borderId="0" xfId="4" applyNumberFormat="1" applyFont="1" applyFill="1" applyAlignment="1">
      <alignment horizontal="center" vertical="center"/>
    </xf>
    <xf numFmtId="43" fontId="4" fillId="0" borderId="0" xfId="4" applyNumberFormat="1" applyFont="1" applyAlignment="1">
      <alignment vertical="center"/>
    </xf>
    <xf numFmtId="0" fontId="4" fillId="0" borderId="0" xfId="4" applyNumberFormat="1" applyFont="1" applyAlignment="1">
      <alignment vertical="center"/>
    </xf>
    <xf numFmtId="188" fontId="2" fillId="7" borderId="14" xfId="4" applyNumberFormat="1" applyFont="1" applyFill="1" applyBorder="1" applyAlignment="1">
      <alignment horizontal="center" vertical="center"/>
    </xf>
    <xf numFmtId="4" fontId="15" fillId="0" borderId="14" xfId="5" applyNumberFormat="1" applyFont="1" applyFill="1" applyBorder="1" applyAlignment="1">
      <alignment horizontal="center" vertical="center"/>
    </xf>
    <xf numFmtId="4" fontId="15" fillId="0" borderId="15" xfId="5" applyNumberFormat="1" applyFont="1" applyFill="1" applyBorder="1" applyAlignment="1">
      <alignment horizontal="center" vertical="center"/>
    </xf>
    <xf numFmtId="0" fontId="3" fillId="0" borderId="13" xfId="2" applyFont="1" applyFill="1" applyBorder="1" applyAlignment="1">
      <alignment vertical="center"/>
    </xf>
    <xf numFmtId="43" fontId="2" fillId="0" borderId="15" xfId="1" applyFont="1" applyFill="1" applyBorder="1" applyAlignment="1">
      <alignment vertical="center"/>
    </xf>
    <xf numFmtId="40" fontId="16" fillId="0" borderId="14" xfId="6" applyNumberFormat="1" applyFont="1" applyBorder="1" applyAlignment="1">
      <alignment horizontal="right" vertical="center" shrinkToFit="1"/>
    </xf>
    <xf numFmtId="43" fontId="2" fillId="0" borderId="14" xfId="4" applyNumberFormat="1" applyFont="1" applyBorder="1" applyAlignment="1">
      <alignment vertical="center"/>
    </xf>
    <xf numFmtId="43" fontId="17" fillId="7" borderId="14" xfId="4" applyNumberFormat="1" applyFont="1" applyFill="1" applyBorder="1" applyAlignment="1">
      <alignment vertical="center"/>
    </xf>
    <xf numFmtId="43" fontId="17" fillId="7" borderId="13" xfId="4" applyNumberFormat="1" applyFont="1" applyFill="1" applyBorder="1" applyAlignment="1">
      <alignment vertical="center"/>
    </xf>
    <xf numFmtId="43" fontId="18" fillId="0" borderId="13" xfId="4" applyNumberFormat="1" applyFont="1" applyBorder="1" applyAlignment="1">
      <alignment vertical="center"/>
    </xf>
    <xf numFmtId="43" fontId="19" fillId="0" borderId="0" xfId="4" applyNumberFormat="1" applyFont="1" applyAlignment="1">
      <alignment vertical="center"/>
    </xf>
    <xf numFmtId="0" fontId="3" fillId="0" borderId="14" xfId="7" applyFont="1" applyBorder="1" applyAlignment="1">
      <alignment vertical="center"/>
    </xf>
    <xf numFmtId="43" fontId="4" fillId="6" borderId="0" xfId="4" applyNumberFormat="1" applyFont="1" applyFill="1" applyAlignment="1">
      <alignment vertical="center"/>
    </xf>
    <xf numFmtId="0" fontId="3" fillId="0" borderId="14" xfId="2" applyFont="1" applyFill="1" applyBorder="1" applyAlignment="1">
      <alignment vertical="center"/>
    </xf>
    <xf numFmtId="43" fontId="2" fillId="0" borderId="14" xfId="1" applyFont="1" applyFill="1" applyBorder="1" applyAlignment="1">
      <alignment vertical="center"/>
    </xf>
    <xf numFmtId="43" fontId="18" fillId="0" borderId="14" xfId="4" applyNumberFormat="1" applyFont="1" applyBorder="1" applyAlignment="1">
      <alignment vertical="center"/>
    </xf>
    <xf numFmtId="43" fontId="4" fillId="0" borderId="0" xfId="4" applyNumberFormat="1" applyFont="1" applyAlignment="1">
      <alignment horizontal="center" vertical="center"/>
    </xf>
    <xf numFmtId="43" fontId="4" fillId="0" borderId="14" xfId="4" applyNumberFormat="1" applyFont="1" applyBorder="1" applyAlignment="1">
      <alignment vertical="center"/>
    </xf>
    <xf numFmtId="43" fontId="19" fillId="6" borderId="0" xfId="4" applyNumberFormat="1" applyFont="1" applyFill="1" applyAlignment="1">
      <alignment vertical="center"/>
    </xf>
    <xf numFmtId="188" fontId="2" fillId="7" borderId="17" xfId="4" applyNumberFormat="1" applyFont="1" applyFill="1" applyBorder="1" applyAlignment="1">
      <alignment horizontal="center" vertical="center"/>
    </xf>
    <xf numFmtId="4" fontId="15" fillId="0" borderId="17" xfId="5" applyNumberFormat="1" applyFont="1" applyFill="1" applyBorder="1" applyAlignment="1">
      <alignment horizontal="center" vertical="center"/>
    </xf>
    <xf numFmtId="0" fontId="3" fillId="0" borderId="17" xfId="2" applyFont="1" applyFill="1" applyBorder="1" applyAlignment="1">
      <alignment vertical="center"/>
    </xf>
    <xf numFmtId="43" fontId="2" fillId="0" borderId="17" xfId="1" applyFont="1" applyFill="1" applyBorder="1" applyAlignment="1">
      <alignment vertical="center"/>
    </xf>
    <xf numFmtId="43" fontId="2" fillId="0" borderId="17" xfId="4" applyNumberFormat="1" applyFont="1" applyBorder="1" applyAlignment="1">
      <alignment vertical="center"/>
    </xf>
    <xf numFmtId="43" fontId="17" fillId="7" borderId="17" xfId="4" applyNumberFormat="1" applyFont="1" applyFill="1" applyBorder="1" applyAlignment="1">
      <alignment vertical="center"/>
    </xf>
    <xf numFmtId="43" fontId="18" fillId="0" borderId="17" xfId="4" applyNumberFormat="1" applyFont="1" applyBorder="1" applyAlignment="1">
      <alignment vertical="center"/>
    </xf>
    <xf numFmtId="188" fontId="2" fillId="7" borderId="15" xfId="4" applyNumberFormat="1" applyFont="1" applyFill="1" applyBorder="1" applyAlignment="1">
      <alignment horizontal="center" vertical="center"/>
    </xf>
    <xf numFmtId="0" fontId="3" fillId="0" borderId="15" xfId="2" applyFont="1" applyFill="1" applyBorder="1" applyAlignment="1">
      <alignment vertical="center"/>
    </xf>
    <xf numFmtId="43" fontId="2" fillId="0" borderId="15" xfId="4" applyNumberFormat="1" applyFont="1" applyBorder="1" applyAlignment="1">
      <alignment vertical="center"/>
    </xf>
    <xf numFmtId="43" fontId="17" fillId="7" borderId="15" xfId="4" applyNumberFormat="1" applyFont="1" applyFill="1" applyBorder="1" applyAlignment="1">
      <alignment vertical="center"/>
    </xf>
    <xf numFmtId="43" fontId="18" fillId="0" borderId="15" xfId="4" applyNumberFormat="1" applyFont="1" applyBorder="1" applyAlignment="1">
      <alignment vertical="center"/>
    </xf>
    <xf numFmtId="43" fontId="5" fillId="0" borderId="0" xfId="4" applyNumberFormat="1" applyFont="1" applyAlignment="1">
      <alignment vertical="center"/>
    </xf>
    <xf numFmtId="43" fontId="20" fillId="0" borderId="0" xfId="4" applyNumberFormat="1" applyFont="1" applyAlignment="1">
      <alignment vertical="center"/>
    </xf>
    <xf numFmtId="40" fontId="16" fillId="0" borderId="15" xfId="6" applyNumberFormat="1" applyFont="1" applyBorder="1" applyAlignment="1">
      <alignment horizontal="right" vertical="center" shrinkToFit="1"/>
    </xf>
    <xf numFmtId="0" fontId="21" fillId="0" borderId="0" xfId="2" applyFont="1" applyBorder="1" applyAlignment="1">
      <alignment vertical="center"/>
    </xf>
    <xf numFmtId="0" fontId="22" fillId="0" borderId="0" xfId="2" applyFont="1" applyBorder="1" applyAlignment="1">
      <alignment vertical="center"/>
    </xf>
    <xf numFmtId="0" fontId="23" fillId="0" borderId="0" xfId="0" applyFont="1"/>
    <xf numFmtId="0" fontId="24" fillId="0" borderId="12" xfId="2" applyFont="1" applyBorder="1" applyAlignment="1">
      <alignment vertical="center"/>
    </xf>
    <xf numFmtId="0" fontId="25" fillId="0" borderId="7" xfId="2" applyFont="1" applyBorder="1" applyAlignment="1">
      <alignment vertical="center"/>
    </xf>
    <xf numFmtId="0" fontId="26" fillId="0" borderId="0" xfId="2" applyFont="1" applyAlignment="1">
      <alignment vertical="center"/>
    </xf>
    <xf numFmtId="49" fontId="26" fillId="0" borderId="0" xfId="2" applyNumberFormat="1" applyFont="1" applyAlignment="1">
      <alignment vertical="center"/>
    </xf>
    <xf numFmtId="41" fontId="27" fillId="8" borderId="12" xfId="3" applyNumberFormat="1" applyFont="1" applyFill="1" applyBorder="1" applyAlignment="1">
      <alignment vertical="center" shrinkToFit="1"/>
    </xf>
    <xf numFmtId="0" fontId="28" fillId="0" borderId="0" xfId="0" applyFont="1"/>
    <xf numFmtId="0" fontId="27" fillId="0" borderId="0" xfId="0" applyFont="1"/>
    <xf numFmtId="0" fontId="23" fillId="7" borderId="0" xfId="0" applyFont="1" applyFill="1"/>
    <xf numFmtId="0" fontId="23" fillId="0" borderId="0" xfId="0" applyFont="1" applyFill="1"/>
    <xf numFmtId="49" fontId="29" fillId="0" borderId="0" xfId="2" applyNumberFormat="1" applyFont="1" applyAlignment="1">
      <alignment vertical="center"/>
    </xf>
    <xf numFmtId="0" fontId="30" fillId="0" borderId="0" xfId="0" applyFont="1"/>
    <xf numFmtId="189" fontId="23" fillId="0" borderId="0" xfId="0" applyNumberFormat="1" applyFont="1"/>
    <xf numFmtId="43" fontId="23" fillId="0" borderId="0" xfId="1" applyFont="1"/>
    <xf numFmtId="0" fontId="31" fillId="0" borderId="2" xfId="0" applyFont="1" applyBorder="1"/>
    <xf numFmtId="2" fontId="32" fillId="0" borderId="3" xfId="2" applyNumberFormat="1" applyFont="1" applyBorder="1" applyAlignment="1">
      <alignment horizontal="center" vertical="center"/>
    </xf>
    <xf numFmtId="49" fontId="26" fillId="0" borderId="3" xfId="2" applyNumberFormat="1" applyFont="1" applyBorder="1" applyAlignment="1">
      <alignment vertical="center"/>
    </xf>
    <xf numFmtId="49" fontId="26" fillId="0" borderId="4" xfId="2" applyNumberFormat="1" applyFont="1" applyBorder="1" applyAlignment="1">
      <alignment vertical="center"/>
    </xf>
    <xf numFmtId="188" fontId="27" fillId="8" borderId="3" xfId="8" applyNumberFormat="1" applyFont="1" applyFill="1" applyBorder="1" applyAlignment="1">
      <alignment horizontal="center" vertical="center"/>
    </xf>
    <xf numFmtId="0" fontId="34" fillId="0" borderId="0" xfId="0" applyFont="1"/>
    <xf numFmtId="188" fontId="27" fillId="6" borderId="3" xfId="8" applyNumberFormat="1" applyFont="1" applyFill="1" applyBorder="1" applyAlignment="1">
      <alignment horizontal="center" vertical="center"/>
    </xf>
    <xf numFmtId="188" fontId="27" fillId="6" borderId="12" xfId="8" applyNumberFormat="1" applyFont="1" applyFill="1" applyBorder="1" applyAlignment="1">
      <alignment horizontal="centerContinuous" vertical="center"/>
    </xf>
    <xf numFmtId="188" fontId="27" fillId="6" borderId="6" xfId="8" applyNumberFormat="1" applyFont="1" applyFill="1" applyBorder="1" applyAlignment="1">
      <alignment vertical="center"/>
    </xf>
    <xf numFmtId="188" fontId="27" fillId="6" borderId="7" xfId="8" applyNumberFormat="1" applyFont="1" applyFill="1" applyBorder="1" applyAlignment="1">
      <alignment vertical="center"/>
    </xf>
    <xf numFmtId="188" fontId="27" fillId="6" borderId="2" xfId="8" applyNumberFormat="1" applyFont="1" applyFill="1" applyBorder="1" applyAlignment="1">
      <alignment horizontal="center" vertical="center"/>
    </xf>
    <xf numFmtId="188" fontId="27" fillId="6" borderId="2" xfId="8" applyNumberFormat="1" applyFont="1" applyFill="1" applyBorder="1" applyAlignment="1">
      <alignment vertical="center"/>
    </xf>
    <xf numFmtId="188" fontId="27" fillId="6" borderId="20" xfId="8" applyNumberFormat="1" applyFont="1" applyFill="1" applyBorder="1" applyAlignment="1">
      <alignment vertical="center"/>
    </xf>
    <xf numFmtId="188" fontId="27" fillId="6" borderId="21" xfId="8" applyNumberFormat="1" applyFont="1" applyFill="1" applyBorder="1" applyAlignment="1">
      <alignment vertical="center"/>
    </xf>
    <xf numFmtId="188" fontId="35" fillId="6" borderId="5" xfId="8" applyNumberFormat="1" applyFont="1" applyFill="1" applyBorder="1" applyAlignment="1">
      <alignment vertical="center"/>
    </xf>
    <xf numFmtId="188" fontId="35" fillId="6" borderId="6" xfId="8" applyNumberFormat="1" applyFont="1" applyFill="1" applyBorder="1" applyAlignment="1">
      <alignment vertical="center"/>
    </xf>
    <xf numFmtId="188" fontId="35" fillId="6" borderId="7" xfId="8" applyNumberFormat="1" applyFont="1" applyFill="1" applyBorder="1" applyAlignment="1">
      <alignment vertical="center"/>
    </xf>
    <xf numFmtId="188" fontId="27" fillId="6" borderId="5" xfId="8" applyNumberFormat="1" applyFont="1" applyFill="1" applyBorder="1" applyAlignment="1">
      <alignment vertical="center"/>
    </xf>
    <xf numFmtId="188" fontId="27" fillId="6" borderId="0" xfId="8" applyNumberFormat="1" applyFont="1" applyFill="1" applyBorder="1" applyAlignment="1">
      <alignment horizontal="center" vertical="center"/>
    </xf>
    <xf numFmtId="188" fontId="27" fillId="9" borderId="13" xfId="8" applyNumberFormat="1" applyFont="1" applyFill="1" applyBorder="1" applyAlignment="1">
      <alignment horizontal="center" vertical="center"/>
    </xf>
    <xf numFmtId="0" fontId="23" fillId="9" borderId="0" xfId="0" applyFont="1" applyFill="1" applyAlignment="1">
      <alignment horizontal="center" vertical="center"/>
    </xf>
    <xf numFmtId="0" fontId="23" fillId="9" borderId="5" xfId="0" applyFont="1" applyFill="1" applyBorder="1" applyAlignment="1">
      <alignment vertical="center"/>
    </xf>
    <xf numFmtId="0" fontId="23" fillId="9" borderId="7" xfId="0" applyFont="1" applyFill="1" applyBorder="1" applyAlignment="1">
      <alignment vertical="center"/>
    </xf>
    <xf numFmtId="0" fontId="23" fillId="9" borderId="6" xfId="0" applyFont="1" applyFill="1" applyBorder="1" applyAlignment="1">
      <alignment vertical="center"/>
    </xf>
    <xf numFmtId="0" fontId="23" fillId="9" borderId="0" xfId="0" applyFont="1" applyFill="1"/>
    <xf numFmtId="41" fontId="27" fillId="10" borderId="12" xfId="3" applyNumberFormat="1" applyFont="1" applyFill="1" applyBorder="1" applyAlignment="1">
      <alignment vertical="center" shrinkToFit="1"/>
    </xf>
    <xf numFmtId="189" fontId="23" fillId="10" borderId="14" xfId="0" applyNumberFormat="1" applyFont="1" applyFill="1" applyBorder="1"/>
    <xf numFmtId="189" fontId="23" fillId="10" borderId="14" xfId="0" applyNumberFormat="1" applyFont="1" applyFill="1" applyBorder="1" applyAlignment="1">
      <alignment horizontal="center"/>
    </xf>
    <xf numFmtId="0" fontId="23" fillId="10" borderId="0" xfId="0" applyFont="1" applyFill="1" applyBorder="1"/>
    <xf numFmtId="0" fontId="23" fillId="10" borderId="14" xfId="0" applyFont="1" applyFill="1" applyBorder="1" applyAlignment="1">
      <alignment horizontal="center"/>
    </xf>
    <xf numFmtId="0" fontId="23" fillId="10" borderId="14" xfId="0" applyFont="1" applyFill="1" applyBorder="1"/>
    <xf numFmtId="188" fontId="27" fillId="11" borderId="13" xfId="8" applyNumberFormat="1" applyFont="1" applyFill="1" applyBorder="1" applyAlignment="1">
      <alignment horizontal="center" vertical="center"/>
    </xf>
    <xf numFmtId="43" fontId="27" fillId="11" borderId="13" xfId="1" applyFont="1" applyFill="1" applyBorder="1" applyAlignment="1">
      <alignment horizontal="center" vertical="center"/>
    </xf>
    <xf numFmtId="0" fontId="36" fillId="0" borderId="0" xfId="0" applyFont="1"/>
    <xf numFmtId="49" fontId="37" fillId="0" borderId="8" xfId="2" applyNumberFormat="1" applyFont="1" applyBorder="1" applyAlignment="1">
      <alignment horizontal="center" vertical="center" wrapText="1"/>
    </xf>
    <xf numFmtId="49" fontId="37" fillId="0" borderId="9" xfId="2" applyNumberFormat="1" applyFont="1" applyBorder="1" applyAlignment="1">
      <alignment vertical="center" wrapText="1"/>
    </xf>
    <xf numFmtId="49" fontId="26" fillId="8" borderId="8" xfId="2" applyNumberFormat="1" applyFont="1" applyFill="1" applyBorder="1" applyAlignment="1">
      <alignment vertical="center"/>
    </xf>
    <xf numFmtId="49" fontId="29" fillId="6" borderId="8" xfId="2" applyNumberFormat="1" applyFont="1" applyFill="1" applyBorder="1" applyAlignment="1">
      <alignment vertical="center"/>
    </xf>
    <xf numFmtId="49" fontId="27" fillId="12" borderId="19" xfId="9" applyNumberFormat="1" applyFont="1" applyFill="1" applyBorder="1" applyAlignment="1">
      <alignment horizontal="center" vertical="center" wrapText="1"/>
    </xf>
    <xf numFmtId="49" fontId="27" fillId="12" borderId="8" xfId="9" applyNumberFormat="1" applyFont="1" applyFill="1" applyBorder="1" applyAlignment="1">
      <alignment horizontal="center" vertical="center" wrapText="1"/>
    </xf>
    <xf numFmtId="49" fontId="27" fillId="0" borderId="8" xfId="9" applyNumberFormat="1" applyFont="1" applyFill="1" applyBorder="1" applyAlignment="1">
      <alignment horizontal="center" vertical="center" wrapText="1"/>
    </xf>
    <xf numFmtId="0" fontId="27" fillId="13" borderId="21" xfId="9" applyFont="1" applyFill="1" applyBorder="1" applyAlignment="1">
      <alignment horizontal="center"/>
    </xf>
    <xf numFmtId="49" fontId="27" fillId="13" borderId="3" xfId="9" applyNumberFormat="1" applyFont="1" applyFill="1" applyBorder="1" applyAlignment="1">
      <alignment horizontal="center" vertical="center" wrapText="1"/>
    </xf>
    <xf numFmtId="49" fontId="27" fillId="0" borderId="0" xfId="9" applyNumberFormat="1" applyFont="1" applyFill="1" applyBorder="1" applyAlignment="1">
      <alignment horizontal="center" vertical="center" wrapText="1"/>
    </xf>
    <xf numFmtId="49" fontId="29" fillId="14" borderId="14" xfId="2" applyNumberFormat="1" applyFont="1" applyFill="1" applyBorder="1" applyAlignment="1">
      <alignment vertical="center"/>
    </xf>
    <xf numFmtId="0" fontId="23" fillId="0" borderId="0" xfId="0" applyFont="1" applyAlignment="1">
      <alignment horizontal="center" vertical="center"/>
    </xf>
    <xf numFmtId="189" fontId="23" fillId="0" borderId="14" xfId="0" applyNumberFormat="1" applyFont="1" applyBorder="1"/>
    <xf numFmtId="189" fontId="23" fillId="0" borderId="14" xfId="0" applyNumberFormat="1" applyFont="1" applyBorder="1" applyAlignment="1">
      <alignment horizontal="center"/>
    </xf>
    <xf numFmtId="0" fontId="23" fillId="0" borderId="0" xfId="0" applyFont="1" applyAlignment="1">
      <alignment horizontal="center"/>
    </xf>
    <xf numFmtId="2" fontId="32" fillId="0" borderId="8" xfId="2" applyNumberFormat="1" applyFont="1" applyBorder="1" applyAlignment="1">
      <alignment horizontal="center" vertical="center"/>
    </xf>
    <xf numFmtId="2" fontId="32" fillId="0" borderId="10" xfId="2" applyNumberFormat="1" applyFont="1" applyBorder="1" applyAlignment="1">
      <alignment horizontal="center" vertical="center"/>
    </xf>
    <xf numFmtId="49" fontId="37" fillId="0" borderId="10" xfId="2" applyNumberFormat="1" applyFont="1" applyBorder="1" applyAlignment="1">
      <alignment vertical="center" wrapText="1"/>
    </xf>
    <xf numFmtId="49" fontId="37" fillId="0" borderId="11" xfId="2" applyNumberFormat="1" applyFont="1" applyBorder="1" applyAlignment="1">
      <alignment vertical="center" wrapText="1"/>
    </xf>
    <xf numFmtId="49" fontId="37" fillId="8" borderId="10" xfId="2" applyNumberFormat="1" applyFont="1" applyFill="1" applyBorder="1" applyAlignment="1">
      <alignment horizontal="center" vertical="center"/>
    </xf>
    <xf numFmtId="49" fontId="29" fillId="6" borderId="10" xfId="2" applyNumberFormat="1" applyFont="1" applyFill="1" applyBorder="1" applyAlignment="1">
      <alignment horizontal="center" vertical="center"/>
    </xf>
    <xf numFmtId="188" fontId="27" fillId="12" borderId="11" xfId="8" applyNumberFormat="1" applyFont="1" applyFill="1" applyBorder="1" applyAlignment="1">
      <alignment horizontal="center"/>
    </xf>
    <xf numFmtId="188" fontId="27" fillId="12" borderId="10" xfId="8" applyNumberFormat="1" applyFont="1" applyFill="1" applyBorder="1" applyAlignment="1">
      <alignment horizontal="center"/>
    </xf>
    <xf numFmtId="188" fontId="27" fillId="0" borderId="10" xfId="8" applyNumberFormat="1" applyFont="1" applyFill="1" applyBorder="1" applyAlignment="1">
      <alignment horizontal="center"/>
    </xf>
    <xf numFmtId="0" fontId="27" fillId="13" borderId="19" xfId="9" applyFont="1" applyFill="1" applyBorder="1" applyAlignment="1">
      <alignment horizontal="center"/>
    </xf>
    <xf numFmtId="0" fontId="27" fillId="13" borderId="8" xfId="9" applyFont="1" applyFill="1" applyBorder="1" applyAlignment="1">
      <alignment horizontal="center"/>
    </xf>
    <xf numFmtId="49" fontId="27" fillId="13" borderId="8" xfId="9" applyNumberFormat="1" applyFont="1" applyFill="1" applyBorder="1" applyAlignment="1">
      <alignment horizontal="center" vertical="center" wrapText="1"/>
    </xf>
    <xf numFmtId="188" fontId="27" fillId="0" borderId="0" xfId="8" applyNumberFormat="1" applyFont="1" applyFill="1" applyBorder="1" applyAlignment="1">
      <alignment horizontal="center"/>
    </xf>
    <xf numFmtId="49" fontId="29" fillId="14" borderId="16" xfId="2" applyNumberFormat="1" applyFont="1" applyFill="1" applyBorder="1" applyAlignment="1">
      <alignment horizontal="center" vertical="center"/>
    </xf>
    <xf numFmtId="189" fontId="23" fillId="0" borderId="17" xfId="0" applyNumberFormat="1" applyFont="1" applyBorder="1"/>
    <xf numFmtId="189" fontId="23" fillId="0" borderId="0" xfId="0" applyNumberFormat="1" applyFont="1" applyAlignment="1">
      <alignment horizontal="center"/>
    </xf>
    <xf numFmtId="41" fontId="38" fillId="0" borderId="13" xfId="1" applyNumberFormat="1" applyFont="1" applyBorder="1" applyAlignment="1">
      <alignment vertical="center"/>
    </xf>
    <xf numFmtId="0" fontId="32" fillId="0" borderId="12" xfId="2" applyFont="1" applyBorder="1" applyAlignment="1">
      <alignment horizontal="center" vertical="center"/>
    </xf>
    <xf numFmtId="0" fontId="39" fillId="0" borderId="14" xfId="0" applyFont="1" applyBorder="1"/>
    <xf numFmtId="0" fontId="40" fillId="0" borderId="0" xfId="0" applyFont="1"/>
    <xf numFmtId="41" fontId="27" fillId="6" borderId="12" xfId="3" applyNumberFormat="1" applyFont="1" applyFill="1" applyBorder="1" applyAlignment="1">
      <alignment vertical="center" shrinkToFit="1"/>
    </xf>
    <xf numFmtId="43" fontId="27" fillId="6" borderId="12" xfId="1" applyFont="1" applyFill="1" applyBorder="1" applyAlignment="1">
      <alignment vertical="center" shrinkToFit="1"/>
    </xf>
    <xf numFmtId="41" fontId="27" fillId="6" borderId="0" xfId="3" applyNumberFormat="1" applyFont="1" applyFill="1" applyBorder="1" applyAlignment="1">
      <alignment vertical="center" shrinkToFit="1"/>
    </xf>
    <xf numFmtId="43" fontId="27" fillId="6" borderId="12" xfId="3" applyFont="1" applyFill="1" applyBorder="1" applyAlignment="1">
      <alignment vertical="center" shrinkToFit="1"/>
    </xf>
    <xf numFmtId="189" fontId="27" fillId="6" borderId="14" xfId="3" applyNumberFormat="1" applyFont="1" applyFill="1" applyBorder="1" applyAlignment="1">
      <alignment vertical="center" shrinkToFit="1"/>
    </xf>
    <xf numFmtId="189" fontId="27" fillId="6" borderId="7" xfId="3" applyNumberFormat="1" applyFont="1" applyFill="1" applyBorder="1" applyAlignment="1">
      <alignment vertical="center" shrinkToFit="1"/>
    </xf>
    <xf numFmtId="190" fontId="27" fillId="6" borderId="7" xfId="3" applyNumberFormat="1" applyFont="1" applyFill="1" applyBorder="1" applyAlignment="1">
      <alignment vertical="center" shrinkToFit="1"/>
    </xf>
    <xf numFmtId="0" fontId="32" fillId="0" borderId="13" xfId="2" applyFont="1" applyBorder="1" applyAlignment="1">
      <alignment vertical="center"/>
    </xf>
    <xf numFmtId="41" fontId="27" fillId="8" borderId="13" xfId="3" applyNumberFormat="1" applyFont="1" applyFill="1" applyBorder="1" applyAlignment="1">
      <alignment vertical="center" shrinkToFit="1"/>
    </xf>
    <xf numFmtId="41" fontId="27" fillId="6" borderId="14" xfId="3" applyNumberFormat="1" applyFont="1" applyFill="1" applyBorder="1" applyAlignment="1">
      <alignment vertical="center" shrinkToFit="1"/>
    </xf>
    <xf numFmtId="41" fontId="41" fillId="12" borderId="22" xfId="3" applyNumberFormat="1" applyFont="1" applyFill="1" applyBorder="1" applyAlignment="1">
      <alignment vertical="center"/>
    </xf>
    <xf numFmtId="41" fontId="41" fillId="12" borderId="13" xfId="3" applyNumberFormat="1" applyFont="1" applyFill="1" applyBorder="1" applyAlignment="1">
      <alignment vertical="center"/>
    </xf>
    <xf numFmtId="41" fontId="41" fillId="0" borderId="13" xfId="3" applyNumberFormat="1" applyFont="1" applyBorder="1" applyAlignment="1">
      <alignment vertical="center"/>
    </xf>
    <xf numFmtId="41" fontId="41" fillId="0" borderId="13" xfId="3" applyNumberFormat="1" applyFont="1" applyFill="1" applyBorder="1" applyAlignment="1">
      <alignment vertical="center"/>
    </xf>
    <xf numFmtId="43" fontId="41" fillId="0" borderId="14" xfId="1" applyFont="1" applyFill="1" applyBorder="1" applyAlignment="1">
      <alignment vertical="center"/>
    </xf>
    <xf numFmtId="41" fontId="41" fillId="0" borderId="14" xfId="3" applyNumberFormat="1" applyFont="1" applyFill="1" applyBorder="1" applyAlignment="1">
      <alignment vertical="center"/>
    </xf>
    <xf numFmtId="43" fontId="41" fillId="0" borderId="13" xfId="1" applyFont="1" applyFill="1" applyBorder="1" applyAlignment="1">
      <alignment vertical="center"/>
    </xf>
    <xf numFmtId="41" fontId="41" fillId="0" borderId="0" xfId="3" applyNumberFormat="1" applyFont="1" applyFill="1" applyBorder="1" applyAlignment="1">
      <alignment vertical="center"/>
    </xf>
    <xf numFmtId="41" fontId="27" fillId="14" borderId="13" xfId="3" applyNumberFormat="1" applyFont="1" applyFill="1" applyBorder="1" applyAlignment="1">
      <alignment vertical="center" shrinkToFit="1"/>
    </xf>
    <xf numFmtId="41" fontId="38" fillId="0" borderId="14" xfId="1" applyNumberFormat="1" applyFont="1" applyBorder="1" applyAlignment="1">
      <alignment vertical="center"/>
    </xf>
    <xf numFmtId="0" fontId="32" fillId="0" borderId="14" xfId="2" applyFont="1" applyBorder="1" applyAlignment="1">
      <alignment vertical="center"/>
    </xf>
    <xf numFmtId="41" fontId="41" fillId="12" borderId="23" xfId="3" applyNumberFormat="1" applyFont="1" applyFill="1" applyBorder="1" applyAlignment="1">
      <alignment vertical="center"/>
    </xf>
    <xf numFmtId="41" fontId="41" fillId="12" borderId="14" xfId="3" applyNumberFormat="1" applyFont="1" applyFill="1" applyBorder="1" applyAlignment="1">
      <alignment vertical="center"/>
    </xf>
    <xf numFmtId="41" fontId="41" fillId="0" borderId="14" xfId="3" applyNumberFormat="1" applyFont="1" applyBorder="1" applyAlignment="1">
      <alignment vertical="center"/>
    </xf>
    <xf numFmtId="41" fontId="27" fillId="14" borderId="14" xfId="3" applyNumberFormat="1" applyFont="1" applyFill="1" applyBorder="1" applyAlignment="1">
      <alignment vertical="center" shrinkToFit="1"/>
    </xf>
    <xf numFmtId="43" fontId="27" fillId="14" borderId="14" xfId="3" applyFont="1" applyFill="1" applyBorder="1" applyAlignment="1">
      <alignment vertical="center" shrinkToFit="1"/>
    </xf>
    <xf numFmtId="191" fontId="41" fillId="0" borderId="14" xfId="3" applyNumberFormat="1" applyFont="1" applyFill="1" applyBorder="1" applyAlignment="1">
      <alignment vertical="center"/>
    </xf>
    <xf numFmtId="41" fontId="38" fillId="0" borderId="17" xfId="1" applyNumberFormat="1" applyFont="1" applyBorder="1" applyAlignment="1">
      <alignment vertical="center"/>
    </xf>
    <xf numFmtId="0" fontId="32" fillId="0" borderId="17" xfId="2" applyFont="1" applyBorder="1" applyAlignment="1">
      <alignment vertical="center"/>
    </xf>
    <xf numFmtId="41" fontId="38" fillId="8" borderId="14" xfId="1" applyNumberFormat="1" applyFont="1" applyFill="1" applyBorder="1" applyAlignment="1">
      <alignment vertical="center"/>
    </xf>
    <xf numFmtId="0" fontId="32" fillId="8" borderId="12" xfId="2" applyFont="1" applyFill="1" applyBorder="1" applyAlignment="1">
      <alignment horizontal="center" vertical="center"/>
    </xf>
    <xf numFmtId="0" fontId="39" fillId="8" borderId="14" xfId="0" applyFont="1" applyFill="1" applyBorder="1"/>
    <xf numFmtId="191" fontId="27" fillId="8" borderId="12" xfId="3" applyNumberFormat="1" applyFont="1" applyFill="1" applyBorder="1" applyAlignment="1">
      <alignment vertical="center" shrinkToFit="1"/>
    </xf>
    <xf numFmtId="41" fontId="27" fillId="8" borderId="0" xfId="3" applyNumberFormat="1" applyFont="1" applyFill="1" applyBorder="1" applyAlignment="1">
      <alignment vertical="center" shrinkToFit="1"/>
    </xf>
    <xf numFmtId="43" fontId="27" fillId="8" borderId="12" xfId="3" applyFont="1" applyFill="1" applyBorder="1" applyAlignment="1">
      <alignment vertical="center" shrinkToFit="1"/>
    </xf>
    <xf numFmtId="189" fontId="27" fillId="8" borderId="14" xfId="3" applyNumberFormat="1" applyFont="1" applyFill="1" applyBorder="1" applyAlignment="1">
      <alignment vertical="center" shrinkToFit="1"/>
    </xf>
    <xf numFmtId="189" fontId="27" fillId="8" borderId="7" xfId="3" applyNumberFormat="1" applyFont="1" applyFill="1" applyBorder="1" applyAlignment="1">
      <alignment vertical="center" shrinkToFit="1"/>
    </xf>
    <xf numFmtId="190" fontId="27" fillId="8" borderId="7" xfId="3" applyNumberFormat="1" applyFont="1" applyFill="1" applyBorder="1" applyAlignment="1">
      <alignment vertical="center" shrinkToFit="1"/>
    </xf>
    <xf numFmtId="0" fontId="42" fillId="0" borderId="14" xfId="2" applyFont="1" applyBorder="1" applyAlignment="1">
      <alignment vertical="center"/>
    </xf>
    <xf numFmtId="41" fontId="41" fillId="0" borderId="23" xfId="3" applyNumberFormat="1" applyFont="1" applyFill="1" applyBorder="1" applyAlignment="1">
      <alignment vertical="center" shrinkToFit="1"/>
    </xf>
    <xf numFmtId="41" fontId="41" fillId="0" borderId="14" xfId="3" applyNumberFormat="1" applyFont="1" applyFill="1" applyBorder="1" applyAlignment="1">
      <alignment vertical="center" shrinkToFit="1"/>
    </xf>
    <xf numFmtId="41" fontId="43" fillId="15" borderId="9" xfId="3" applyNumberFormat="1" applyFont="1" applyFill="1" applyBorder="1" applyAlignment="1">
      <alignment vertical="center"/>
    </xf>
    <xf numFmtId="41" fontId="44" fillId="15" borderId="9" xfId="3" applyNumberFormat="1" applyFont="1" applyFill="1" applyBorder="1" applyAlignment="1">
      <alignment vertical="center"/>
    </xf>
    <xf numFmtId="189" fontId="27" fillId="6" borderId="23" xfId="3" applyNumberFormat="1" applyFont="1" applyFill="1" applyBorder="1" applyAlignment="1">
      <alignment vertical="center" shrinkToFit="1"/>
    </xf>
    <xf numFmtId="0" fontId="45" fillId="0" borderId="14" xfId="0" applyFont="1" applyBorder="1" applyAlignment="1">
      <alignment horizontal="right"/>
    </xf>
    <xf numFmtId="0" fontId="39" fillId="0" borderId="14" xfId="0" applyFont="1" applyBorder="1" applyAlignment="1">
      <alignment horizontal="right"/>
    </xf>
    <xf numFmtId="188" fontId="41" fillId="0" borderId="16" xfId="1" applyNumberFormat="1" applyFont="1" applyBorder="1"/>
    <xf numFmtId="43" fontId="41" fillId="0" borderId="14" xfId="1" applyFont="1" applyFill="1" applyBorder="1" applyAlignment="1">
      <alignment vertical="center" shrinkToFit="1"/>
    </xf>
    <xf numFmtId="41" fontId="41" fillId="0" borderId="23" xfId="3" applyNumberFormat="1" applyFont="1" applyFill="1" applyBorder="1" applyAlignment="1">
      <alignment vertical="center"/>
    </xf>
    <xf numFmtId="0" fontId="41" fillId="0" borderId="14" xfId="0" applyFont="1" applyBorder="1"/>
    <xf numFmtId="41" fontId="27" fillId="15" borderId="9" xfId="3" applyNumberFormat="1" applyFont="1" applyFill="1" applyBorder="1" applyAlignment="1">
      <alignment vertical="center" shrinkToFit="1"/>
    </xf>
    <xf numFmtId="41" fontId="27" fillId="15" borderId="0" xfId="3" applyNumberFormat="1" applyFont="1" applyFill="1" applyBorder="1" applyAlignment="1">
      <alignment vertical="center" shrinkToFit="1"/>
    </xf>
    <xf numFmtId="189" fontId="27" fillId="15" borderId="14" xfId="3" applyNumberFormat="1" applyFont="1" applyFill="1" applyBorder="1" applyAlignment="1">
      <alignment vertical="center" shrinkToFit="1"/>
    </xf>
    <xf numFmtId="189" fontId="27" fillId="15" borderId="9" xfId="3" applyNumberFormat="1" applyFont="1" applyFill="1" applyBorder="1" applyAlignment="1">
      <alignment vertical="center" shrinkToFit="1"/>
    </xf>
    <xf numFmtId="41" fontId="46" fillId="0" borderId="14" xfId="1" applyNumberFormat="1" applyFont="1" applyBorder="1" applyAlignment="1">
      <alignment vertical="center"/>
    </xf>
    <xf numFmtId="0" fontId="47" fillId="0" borderId="14" xfId="0" applyFont="1" applyBorder="1" applyAlignment="1">
      <alignment horizontal="right"/>
    </xf>
    <xf numFmtId="0" fontId="47" fillId="0" borderId="14" xfId="0" applyFont="1" applyBorder="1"/>
    <xf numFmtId="41" fontId="41" fillId="13" borderId="14" xfId="3" applyNumberFormat="1" applyFont="1" applyFill="1" applyBorder="1" applyAlignment="1">
      <alignment vertical="center"/>
    </xf>
    <xf numFmtId="43" fontId="27" fillId="15" borderId="9" xfId="3" applyFont="1" applyFill="1" applyBorder="1" applyAlignment="1">
      <alignment vertical="center" shrinkToFit="1"/>
    </xf>
    <xf numFmtId="191" fontId="27" fillId="15" borderId="9" xfId="3" applyNumberFormat="1" applyFont="1" applyFill="1" applyBorder="1" applyAlignment="1">
      <alignment vertical="center" shrinkToFit="1"/>
    </xf>
    <xf numFmtId="0" fontId="16" fillId="0" borderId="14" xfId="0" applyFont="1" applyBorder="1"/>
    <xf numFmtId="0" fontId="48" fillId="0" borderId="14" xfId="0" applyFont="1" applyBorder="1"/>
    <xf numFmtId="0" fontId="26" fillId="0" borderId="14" xfId="2" applyFont="1" applyBorder="1" applyAlignment="1">
      <alignment vertical="center"/>
    </xf>
    <xf numFmtId="0" fontId="49" fillId="0" borderId="14" xfId="0" applyFont="1" applyBorder="1"/>
    <xf numFmtId="189" fontId="41" fillId="0" borderId="14" xfId="3" applyNumberFormat="1" applyFont="1" applyFill="1" applyBorder="1" applyAlignment="1">
      <alignment vertical="center"/>
    </xf>
    <xf numFmtId="189" fontId="41" fillId="0" borderId="23" xfId="3" applyNumberFormat="1" applyFont="1" applyFill="1" applyBorder="1" applyAlignment="1">
      <alignment vertical="center"/>
    </xf>
    <xf numFmtId="43" fontId="41" fillId="0" borderId="23" xfId="1" applyFont="1" applyFill="1" applyBorder="1" applyAlignment="1">
      <alignment vertical="center"/>
    </xf>
    <xf numFmtId="188" fontId="41" fillId="0" borderId="14" xfId="1" applyNumberFormat="1" applyFont="1" applyBorder="1"/>
    <xf numFmtId="0" fontId="41" fillId="0" borderId="14" xfId="0" applyFont="1" applyFill="1" applyBorder="1"/>
    <xf numFmtId="0" fontId="41" fillId="0" borderId="0" xfId="0" applyFont="1" applyBorder="1"/>
    <xf numFmtId="0" fontId="41" fillId="0" borderId="16" xfId="0" applyFont="1" applyBorder="1"/>
    <xf numFmtId="0" fontId="41" fillId="0" borderId="16" xfId="0" applyFont="1" applyFill="1" applyBorder="1"/>
    <xf numFmtId="0" fontId="50" fillId="0" borderId="14" xfId="0" applyFont="1" applyFill="1" applyBorder="1"/>
    <xf numFmtId="43" fontId="41" fillId="0" borderId="16" xfId="1" applyFont="1" applyBorder="1"/>
    <xf numFmtId="190" fontId="23" fillId="0" borderId="0" xfId="0" applyNumberFormat="1" applyFont="1"/>
    <xf numFmtId="0" fontId="16" fillId="0" borderId="14" xfId="0" applyFont="1" applyBorder="1" applyAlignment="1">
      <alignment horizontal="center" vertical="center"/>
    </xf>
    <xf numFmtId="0" fontId="50" fillId="0" borderId="14" xfId="0" applyFont="1" applyFill="1" applyBorder="1" applyAlignment="1">
      <alignment wrapText="1"/>
    </xf>
    <xf numFmtId="41" fontId="41" fillId="0" borderId="16" xfId="1" applyNumberFormat="1" applyFont="1" applyBorder="1"/>
    <xf numFmtId="41" fontId="41" fillId="0" borderId="16" xfId="0" applyNumberFormat="1" applyFont="1" applyBorder="1"/>
    <xf numFmtId="191" fontId="27" fillId="14" borderId="14" xfId="3" applyNumberFormat="1" applyFont="1" applyFill="1" applyBorder="1" applyAlignment="1">
      <alignment vertical="center" shrinkToFit="1"/>
    </xf>
    <xf numFmtId="0" fontId="51" fillId="0" borderId="0" xfId="0" applyFont="1"/>
    <xf numFmtId="0" fontId="41" fillId="0" borderId="0" xfId="0" applyFont="1"/>
    <xf numFmtId="188" fontId="22" fillId="0" borderId="0" xfId="1" applyNumberFormat="1" applyFont="1"/>
    <xf numFmtId="43" fontId="22" fillId="0" borderId="0" xfId="1" applyFont="1"/>
    <xf numFmtId="188" fontId="22" fillId="0" borderId="0" xfId="1" applyNumberFormat="1" applyFont="1" applyFill="1"/>
    <xf numFmtId="0" fontId="52" fillId="0" borderId="0" xfId="0" applyFont="1" applyFill="1"/>
    <xf numFmtId="41" fontId="41" fillId="0" borderId="0" xfId="0" applyNumberFormat="1" applyFont="1"/>
    <xf numFmtId="0" fontId="53" fillId="0" borderId="0" xfId="0" applyFont="1" applyFill="1"/>
    <xf numFmtId="0" fontId="54" fillId="0" borderId="0" xfId="0" applyFont="1" applyFill="1"/>
    <xf numFmtId="0" fontId="55" fillId="0" borderId="0" xfId="0" applyFont="1" applyFill="1"/>
    <xf numFmtId="189" fontId="52" fillId="0" borderId="0" xfId="0" applyNumberFormat="1" applyFont="1" applyFill="1"/>
    <xf numFmtId="43" fontId="52" fillId="0" borderId="0" xfId="1" applyFont="1" applyFill="1"/>
    <xf numFmtId="43" fontId="5" fillId="0" borderId="10" xfId="1" applyFont="1" applyBorder="1" applyAlignment="1">
      <alignment horizontal="center" vertical="center"/>
    </xf>
    <xf numFmtId="43" fontId="7" fillId="0" borderId="0" xfId="1" applyFont="1"/>
    <xf numFmtId="0" fontId="7" fillId="0" borderId="13" xfId="0" applyFont="1" applyBorder="1"/>
    <xf numFmtId="0" fontId="7" fillId="0" borderId="14" xfId="0" applyFont="1" applyBorder="1"/>
    <xf numFmtId="0" fontId="7" fillId="0" borderId="17" xfId="0" applyFont="1" applyBorder="1"/>
    <xf numFmtId="43" fontId="4" fillId="0" borderId="13" xfId="1" applyFont="1" applyBorder="1" applyAlignment="1">
      <alignment horizontal="center" vertical="center"/>
    </xf>
    <xf numFmtId="43" fontId="4" fillId="0" borderId="14" xfId="1" applyFont="1" applyBorder="1" applyAlignment="1">
      <alignment horizontal="center" vertical="center"/>
    </xf>
    <xf numFmtId="43" fontId="4" fillId="0" borderId="17" xfId="1" applyFont="1" applyBorder="1" applyAlignment="1">
      <alignment horizontal="center" vertical="center"/>
    </xf>
    <xf numFmtId="188" fontId="2" fillId="7" borderId="0" xfId="4" applyNumberFormat="1" applyFont="1" applyFill="1" applyBorder="1" applyAlignment="1">
      <alignment horizontal="center" vertical="center"/>
    </xf>
    <xf numFmtId="4" fontId="15" fillId="0" borderId="0" xfId="5" applyNumberFormat="1" applyFont="1" applyFill="1" applyBorder="1" applyAlignment="1">
      <alignment horizontal="center" vertical="center"/>
    </xf>
    <xf numFmtId="0" fontId="3" fillId="0" borderId="0" xfId="2" applyFont="1" applyFill="1" applyBorder="1" applyAlignment="1">
      <alignment vertical="center"/>
    </xf>
    <xf numFmtId="0" fontId="3" fillId="0" borderId="8" xfId="2" applyFont="1" applyFill="1" applyBorder="1" applyAlignment="1">
      <alignment vertical="center"/>
    </xf>
    <xf numFmtId="43" fontId="2" fillId="0" borderId="0" xfId="4" applyNumberFormat="1" applyFont="1" applyBorder="1" applyAlignment="1">
      <alignment vertical="center"/>
    </xf>
    <xf numFmtId="43" fontId="17" fillId="7" borderId="0" xfId="4" applyNumberFormat="1" applyFont="1" applyFill="1" applyBorder="1" applyAlignment="1">
      <alignment vertical="center"/>
    </xf>
    <xf numFmtId="43" fontId="18" fillId="0" borderId="0" xfId="4" applyNumberFormat="1" applyFont="1" applyBorder="1" applyAlignment="1">
      <alignment vertical="center"/>
    </xf>
    <xf numFmtId="0" fontId="3" fillId="0" borderId="0" xfId="7" applyFont="1" applyBorder="1" applyAlignment="1">
      <alignment vertical="center"/>
    </xf>
    <xf numFmtId="43" fontId="5" fillId="0" borderId="13" xfId="4" applyNumberFormat="1" applyFont="1" applyBorder="1" applyAlignment="1">
      <alignment horizontal="center" vertical="center"/>
    </xf>
    <xf numFmtId="43" fontId="5" fillId="0" borderId="14" xfId="4" applyNumberFormat="1" applyFont="1" applyBorder="1" applyAlignment="1">
      <alignment horizontal="center" vertical="center"/>
    </xf>
    <xf numFmtId="43" fontId="5" fillId="0" borderId="17" xfId="4" applyNumberFormat="1" applyFont="1" applyBorder="1" applyAlignment="1">
      <alignment horizontal="center" vertical="center"/>
    </xf>
    <xf numFmtId="43" fontId="5" fillId="16" borderId="13" xfId="1" applyFont="1" applyFill="1" applyBorder="1" applyAlignment="1">
      <alignment horizontal="center" vertical="center"/>
    </xf>
    <xf numFmtId="43" fontId="5" fillId="16" borderId="14" xfId="1" applyFont="1" applyFill="1" applyBorder="1" applyAlignment="1">
      <alignment horizontal="center" vertical="center"/>
    </xf>
    <xf numFmtId="43" fontId="5" fillId="16" borderId="17" xfId="1" applyFont="1" applyFill="1" applyBorder="1" applyAlignment="1">
      <alignment horizontal="center" vertical="center"/>
    </xf>
    <xf numFmtId="43" fontId="5" fillId="17" borderId="13" xfId="1" applyFont="1" applyFill="1" applyBorder="1" applyAlignment="1">
      <alignment horizontal="center" vertical="center"/>
    </xf>
    <xf numFmtId="43" fontId="5" fillId="17" borderId="14" xfId="1" applyFont="1" applyFill="1" applyBorder="1" applyAlignment="1">
      <alignment horizontal="center" vertical="center"/>
    </xf>
    <xf numFmtId="43" fontId="5" fillId="17" borderId="17" xfId="1" applyFont="1" applyFill="1" applyBorder="1" applyAlignment="1">
      <alignment horizontal="center" vertical="center"/>
    </xf>
    <xf numFmtId="0" fontId="8" fillId="17" borderId="13" xfId="0" applyFont="1" applyFill="1" applyBorder="1"/>
    <xf numFmtId="0" fontId="8" fillId="17" borderId="14" xfId="0" applyFont="1" applyFill="1" applyBorder="1"/>
    <xf numFmtId="0" fontId="8" fillId="17" borderId="17" xfId="0" applyFont="1" applyFill="1" applyBorder="1"/>
    <xf numFmtId="0" fontId="8" fillId="16" borderId="13" xfId="0" applyFont="1" applyFill="1" applyBorder="1"/>
    <xf numFmtId="0" fontId="8" fillId="16" borderId="14" xfId="0" applyFont="1" applyFill="1" applyBorder="1"/>
    <xf numFmtId="0" fontId="8" fillId="16" borderId="17" xfId="0" applyFont="1" applyFill="1" applyBorder="1"/>
    <xf numFmtId="0" fontId="15" fillId="0" borderId="0" xfId="0" applyFont="1"/>
    <xf numFmtId="0" fontId="7" fillId="0" borderId="0" xfId="0" applyFont="1" applyAlignment="1">
      <alignment horizontal="center"/>
    </xf>
    <xf numFmtId="0" fontId="8" fillId="16" borderId="13" xfId="0" applyFont="1" applyFill="1" applyBorder="1" applyAlignment="1">
      <alignment horizontal="center"/>
    </xf>
    <xf numFmtId="0" fontId="8" fillId="17" borderId="13" xfId="0" applyFont="1" applyFill="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7" xfId="0" applyFont="1" applyBorder="1" applyAlignment="1">
      <alignment horizontal="center"/>
    </xf>
    <xf numFmtId="188" fontId="27" fillId="6" borderId="2" xfId="8" applyNumberFormat="1" applyFont="1" applyFill="1" applyBorder="1" applyAlignment="1">
      <alignment horizontal="center" vertical="center"/>
    </xf>
    <xf numFmtId="188" fontId="27" fillId="6" borderId="20" xfId="8" applyNumberFormat="1" applyFont="1" applyFill="1" applyBorder="1" applyAlignment="1">
      <alignment horizontal="center" vertical="center"/>
    </xf>
    <xf numFmtId="188" fontId="27" fillId="6" borderId="21" xfId="8" applyNumberFormat="1" applyFont="1" applyFill="1" applyBorder="1" applyAlignment="1">
      <alignment horizontal="center" vertical="center"/>
    </xf>
    <xf numFmtId="0" fontId="9" fillId="7" borderId="0" xfId="4" applyFont="1" applyFill="1" applyAlignment="1">
      <alignment horizontal="center"/>
    </xf>
    <xf numFmtId="0" fontId="10" fillId="0" borderId="0" xfId="0" applyFont="1" applyAlignment="1">
      <alignment horizontal="center"/>
    </xf>
    <xf numFmtId="0" fontId="8" fillId="0" borderId="12" xfId="0" applyFont="1" applyBorder="1" applyAlignment="1">
      <alignment horizontal="center" vertical="center"/>
    </xf>
    <xf numFmtId="43" fontId="8" fillId="0" borderId="3" xfId="1" applyFont="1" applyBorder="1" applyAlignment="1">
      <alignment horizontal="center" vertical="center" wrapText="1"/>
    </xf>
    <xf numFmtId="43" fontId="8" fillId="0" borderId="8" xfId="1" applyFont="1" applyBorder="1" applyAlignment="1">
      <alignment horizontal="center" vertical="center" wrapText="1"/>
    </xf>
    <xf numFmtId="49" fontId="3" fillId="0" borderId="12" xfId="2" applyNumberFormat="1" applyFont="1" applyBorder="1" applyAlignment="1">
      <alignment horizontal="center" vertical="center" wrapText="1"/>
    </xf>
    <xf numFmtId="49" fontId="3" fillId="16" borderId="2" xfId="2" applyNumberFormat="1" applyFont="1" applyFill="1" applyBorder="1" applyAlignment="1">
      <alignment horizontal="center" vertical="center" wrapText="1"/>
    </xf>
    <xf numFmtId="49" fontId="3" fillId="16" borderId="20" xfId="2" applyNumberFormat="1" applyFont="1" applyFill="1" applyBorder="1" applyAlignment="1">
      <alignment horizontal="center" vertical="center" wrapText="1"/>
    </xf>
    <xf numFmtId="49" fontId="3" fillId="16" borderId="21" xfId="2" applyNumberFormat="1" applyFont="1" applyFill="1" applyBorder="1" applyAlignment="1">
      <alignment horizontal="center" vertical="center" wrapText="1"/>
    </xf>
    <xf numFmtId="49" fontId="3" fillId="16" borderId="24" xfId="2" applyNumberFormat="1" applyFont="1" applyFill="1" applyBorder="1" applyAlignment="1">
      <alignment horizontal="center" vertical="center" wrapText="1"/>
    </xf>
    <xf numFmtId="49" fontId="3" fillId="16" borderId="0" xfId="2" applyNumberFormat="1" applyFont="1" applyFill="1" applyBorder="1" applyAlignment="1">
      <alignment horizontal="center" vertical="center" wrapText="1"/>
    </xf>
    <xf numFmtId="49" fontId="3" fillId="16" borderId="19" xfId="2" applyNumberFormat="1" applyFont="1" applyFill="1" applyBorder="1" applyAlignment="1">
      <alignment horizontal="center" vertical="center" wrapText="1"/>
    </xf>
    <xf numFmtId="49" fontId="3" fillId="16" borderId="25" xfId="2" applyNumberFormat="1" applyFont="1" applyFill="1" applyBorder="1" applyAlignment="1">
      <alignment horizontal="center" vertical="center" wrapText="1"/>
    </xf>
    <xf numFmtId="49" fontId="3" fillId="16" borderId="18" xfId="2" applyNumberFormat="1" applyFont="1" applyFill="1" applyBorder="1" applyAlignment="1">
      <alignment horizontal="center" vertical="center" wrapText="1"/>
    </xf>
    <xf numFmtId="49" fontId="3" fillId="16" borderId="11" xfId="2" applyNumberFormat="1" applyFont="1" applyFill="1" applyBorder="1" applyAlignment="1">
      <alignment horizontal="center" vertical="center" wrapText="1"/>
    </xf>
    <xf numFmtId="41" fontId="3" fillId="17" borderId="2" xfId="3" applyNumberFormat="1" applyFont="1" applyFill="1" applyBorder="1" applyAlignment="1">
      <alignment horizontal="center" vertical="center"/>
    </xf>
    <xf numFmtId="41" fontId="3" fillId="17" borderId="20" xfId="3" applyNumberFormat="1" applyFont="1" applyFill="1" applyBorder="1" applyAlignment="1">
      <alignment horizontal="center" vertical="center"/>
    </xf>
    <xf numFmtId="41" fontId="3" fillId="17" borderId="21" xfId="3" applyNumberFormat="1" applyFont="1" applyFill="1" applyBorder="1" applyAlignment="1">
      <alignment horizontal="center" vertical="center"/>
    </xf>
    <xf numFmtId="41" fontId="3" fillId="17" borderId="24" xfId="3" applyNumberFormat="1" applyFont="1" applyFill="1" applyBorder="1" applyAlignment="1">
      <alignment horizontal="center" vertical="center"/>
    </xf>
    <xf numFmtId="41" fontId="3" fillId="17" borderId="0" xfId="3" applyNumberFormat="1" applyFont="1" applyFill="1" applyBorder="1" applyAlignment="1">
      <alignment horizontal="center" vertical="center"/>
    </xf>
    <xf numFmtId="41" fontId="3" fillId="17" borderId="19" xfId="3" applyNumberFormat="1" applyFont="1" applyFill="1" applyBorder="1" applyAlignment="1">
      <alignment horizontal="center" vertical="center"/>
    </xf>
    <xf numFmtId="41" fontId="3" fillId="17" borderId="25" xfId="3" applyNumberFormat="1" applyFont="1" applyFill="1" applyBorder="1" applyAlignment="1">
      <alignment horizontal="center" vertical="center"/>
    </xf>
    <xf numFmtId="41" fontId="3" fillId="17" borderId="18" xfId="3" applyNumberFormat="1" applyFont="1" applyFill="1" applyBorder="1" applyAlignment="1">
      <alignment horizontal="center" vertical="center"/>
    </xf>
    <xf numFmtId="41" fontId="3" fillId="17" borderId="11" xfId="3" applyNumberFormat="1" applyFont="1" applyFill="1" applyBorder="1" applyAlignment="1">
      <alignment horizontal="center" vertical="center"/>
    </xf>
  </cellXfs>
  <cellStyles count="10">
    <cellStyle name="Comma 2" xfId="3"/>
    <cellStyle name="Comma 2 2" xfId="6"/>
    <cellStyle name="Comma_จัดสรรสนับสนุน2553 (สรุปการโอน)" xfId="8"/>
    <cellStyle name="Normal 2 4" xfId="4"/>
    <cellStyle name="Normal_จัดสรรสนับสนุน2553 (สรุปการโอน)" xfId="9"/>
    <cellStyle name="Percent 2" xfId="5"/>
    <cellStyle name="เครื่องหมายจุลภาค" xfId="1" builtinId="3"/>
    <cellStyle name="ปกติ" xfId="0" builtinId="0"/>
    <cellStyle name="ปกติ 2 2" xfId="2"/>
    <cellStyle name="ปกติ 2 2 2" xfId="7"/>
  </cellStyles>
  <dxfs count="63">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9" tint="-0.499984740745262"/>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9" tint="-0.499984740745262"/>
        </patternFill>
      </fill>
    </dxf>
    <dxf>
      <font>
        <color theme="0"/>
      </font>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bgColor theme="9" tint="-0.499984740745262"/>
        </patternFill>
      </fill>
    </dxf>
    <dxf>
      <font>
        <color theme="0"/>
      </font>
      <fill>
        <patternFill>
          <bgColor rgb="FFFF0000"/>
        </patternFill>
      </fill>
    </dxf>
    <dxf>
      <font>
        <color theme="0"/>
      </font>
      <fill>
        <patternFill>
          <bgColor theme="9" tint="-0.499984740745262"/>
        </patternFill>
      </fill>
    </dxf>
    <dxf>
      <font>
        <color theme="0"/>
      </font>
      <fill>
        <patternFill>
          <bgColor theme="9" tint="-0.499984740745262"/>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9" tint="-0.499984740745262"/>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S127"/>
  <sheetViews>
    <sheetView topLeftCell="B1" workbookViewId="0">
      <selection activeCell="E15" sqref="E15"/>
    </sheetView>
  </sheetViews>
  <sheetFormatPr defaultRowHeight="20.25"/>
  <cols>
    <col min="1" max="1" width="6.5" customWidth="1"/>
    <col min="2" max="2" width="11.5" customWidth="1"/>
    <col min="3" max="3" width="5.5" style="322" customWidth="1"/>
    <col min="4" max="4" width="12.625" style="322" customWidth="1"/>
    <col min="5" max="5" width="12.25" style="322" customWidth="1"/>
    <col min="6" max="6" width="0.75" style="241" customWidth="1"/>
    <col min="7" max="7" width="12.375" style="170" customWidth="1"/>
    <col min="8" max="8" width="9.875" style="323" bestFit="1" customWidth="1"/>
    <col min="9" max="10" width="9.25" style="323" customWidth="1"/>
    <col min="11" max="11" width="10.25" style="323" bestFit="1" customWidth="1"/>
    <col min="12" max="17" width="9.25" style="323" customWidth="1"/>
    <col min="18" max="18" width="10" style="323" customWidth="1"/>
    <col min="19" max="20" width="9.25" style="323" customWidth="1"/>
    <col min="21" max="26" width="10" style="323" customWidth="1"/>
    <col min="27" max="28" width="9.25" style="323" customWidth="1"/>
    <col min="29" max="38" width="10" style="323" customWidth="1"/>
    <col min="39" max="60" width="10" style="159" customWidth="1"/>
    <col min="61" max="105" width="10" style="159" hidden="1" customWidth="1"/>
    <col min="106" max="107" width="11.625" style="159" hidden="1" customWidth="1"/>
    <col min="108" max="112" width="10" style="159" hidden="1" customWidth="1"/>
    <col min="113" max="114" width="11" style="159" hidden="1" customWidth="1"/>
    <col min="115" max="130" width="10" style="159" hidden="1" customWidth="1"/>
    <col min="131" max="137" width="10.625" style="159" hidden="1" customWidth="1"/>
    <col min="138" max="144" width="10" style="159" hidden="1" customWidth="1"/>
    <col min="145" max="158" width="10.75" style="159" hidden="1" customWidth="1"/>
    <col min="159" max="159" width="10.75" style="168" hidden="1" customWidth="1"/>
    <col min="160" max="172" width="10.75" style="159" hidden="1" customWidth="1"/>
    <col min="173" max="173" width="11.75" style="159" hidden="1" customWidth="1"/>
    <col min="174" max="196" width="10.75" style="159" hidden="1" customWidth="1"/>
    <col min="197" max="197" width="11.75" style="159" hidden="1" customWidth="1"/>
    <col min="198" max="368" width="10.75" style="159" hidden="1" customWidth="1"/>
    <col min="369" max="452" width="10" style="159" hidden="1" customWidth="1"/>
    <col min="453" max="453" width="7" style="159" hidden="1" customWidth="1"/>
    <col min="454" max="455" width="12.375" style="170" hidden="1" customWidth="1"/>
    <col min="456" max="456" width="10" style="159" hidden="1" customWidth="1"/>
    <col min="457" max="457" width="2" style="159" customWidth="1"/>
    <col min="458" max="462" width="9" style="159"/>
    <col min="463" max="609" width="10" style="159" hidden="1" customWidth="1"/>
    <col min="610" max="610" width="1" style="159" hidden="1" customWidth="1"/>
    <col min="611" max="611" width="12.375" style="170" hidden="1" customWidth="1"/>
    <col min="612" max="612" width="10" style="171" hidden="1" customWidth="1"/>
    <col min="613" max="613" width="9" style="171"/>
    <col min="614" max="614" width="11.75" style="159" customWidth="1"/>
    <col min="615" max="615" width="9.375" style="159" customWidth="1"/>
    <col min="616" max="616" width="15.5" style="159" customWidth="1"/>
    <col min="617" max="617" width="16" style="159" customWidth="1"/>
    <col min="618" max="618" width="13.375" style="159" customWidth="1"/>
    <col min="619" max="626" width="13.125" style="159" customWidth="1"/>
    <col min="627" max="628" width="13.125" style="159" hidden="1" customWidth="1"/>
    <col min="629" max="629" width="13.125" style="170" hidden="1" customWidth="1"/>
    <col min="630" max="631" width="10" style="159" hidden="1" customWidth="1"/>
    <col min="632" max="638" width="10" style="159" customWidth="1"/>
    <col min="639" max="658" width="10" style="159" hidden="1" customWidth="1"/>
    <col min="659" max="659" width="9.375" style="159" customWidth="1"/>
    <col min="660" max="660" width="12.375" style="170" customWidth="1"/>
    <col min="661" max="661" width="9" style="172"/>
    <col min="662" max="692" width="9" style="159"/>
  </cols>
  <sheetData>
    <row r="1" spans="1:695" ht="16.5">
      <c r="A1" s="157"/>
      <c r="B1" s="157">
        <v>2</v>
      </c>
      <c r="C1" s="157">
        <v>3</v>
      </c>
      <c r="D1" s="157">
        <v>4</v>
      </c>
      <c r="E1" s="157">
        <v>5</v>
      </c>
      <c r="F1" s="157">
        <v>6</v>
      </c>
      <c r="G1" s="158">
        <v>7</v>
      </c>
      <c r="H1" s="158">
        <v>8</v>
      </c>
      <c r="I1" s="158">
        <v>9</v>
      </c>
      <c r="J1" s="158">
        <v>10</v>
      </c>
      <c r="K1" s="158">
        <v>11</v>
      </c>
      <c r="L1" s="158">
        <v>12</v>
      </c>
      <c r="M1" s="158">
        <v>13</v>
      </c>
      <c r="N1" s="158">
        <v>14</v>
      </c>
      <c r="O1" s="158">
        <v>15</v>
      </c>
      <c r="P1" s="158">
        <v>16</v>
      </c>
      <c r="Q1" s="158">
        <v>17</v>
      </c>
      <c r="R1" s="158">
        <v>18</v>
      </c>
      <c r="S1" s="158">
        <v>19</v>
      </c>
      <c r="T1" s="158">
        <v>20</v>
      </c>
      <c r="U1" s="158">
        <v>21</v>
      </c>
      <c r="V1" s="158">
        <v>22</v>
      </c>
      <c r="W1" s="158">
        <v>23</v>
      </c>
      <c r="X1" s="158">
        <v>24</v>
      </c>
      <c r="Y1" s="158">
        <v>25</v>
      </c>
      <c r="Z1" s="158">
        <v>26</v>
      </c>
      <c r="AA1" s="158">
        <v>27</v>
      </c>
      <c r="AB1" s="158">
        <v>28</v>
      </c>
      <c r="AC1" s="158">
        <v>29</v>
      </c>
      <c r="AD1" s="158">
        <v>30</v>
      </c>
      <c r="AE1" s="158">
        <v>31</v>
      </c>
      <c r="AF1" s="158">
        <v>32</v>
      </c>
      <c r="AG1" s="158">
        <v>33</v>
      </c>
      <c r="AH1" s="158">
        <v>34</v>
      </c>
      <c r="AI1" s="158">
        <v>35</v>
      </c>
      <c r="AJ1" s="158">
        <v>36</v>
      </c>
      <c r="AK1" s="158">
        <v>37</v>
      </c>
      <c r="AL1" s="158">
        <v>38</v>
      </c>
      <c r="AM1" s="158">
        <v>39</v>
      </c>
      <c r="AN1" s="158">
        <v>40</v>
      </c>
      <c r="AO1" s="158">
        <v>41</v>
      </c>
      <c r="AP1" s="158">
        <v>42</v>
      </c>
      <c r="AQ1" s="158">
        <v>43</v>
      </c>
      <c r="AR1" s="158">
        <v>44</v>
      </c>
      <c r="AS1" s="158">
        <v>45</v>
      </c>
      <c r="AT1" s="158">
        <v>46</v>
      </c>
      <c r="AU1" s="158">
        <v>47</v>
      </c>
      <c r="AV1" s="158">
        <v>48</v>
      </c>
      <c r="AW1" s="158">
        <v>49</v>
      </c>
      <c r="AX1" s="158">
        <v>50</v>
      </c>
      <c r="AY1" s="158">
        <v>51</v>
      </c>
      <c r="AZ1" s="158">
        <v>52</v>
      </c>
      <c r="BA1" s="158">
        <v>53</v>
      </c>
      <c r="BB1" s="158">
        <v>54</v>
      </c>
      <c r="BC1" s="158">
        <v>55</v>
      </c>
      <c r="BD1" s="158">
        <v>56</v>
      </c>
      <c r="BE1" s="158">
        <v>57</v>
      </c>
      <c r="BF1" s="158">
        <v>58</v>
      </c>
      <c r="BG1" s="158">
        <v>59</v>
      </c>
      <c r="BH1" s="158">
        <v>60</v>
      </c>
      <c r="BI1" s="158">
        <v>61</v>
      </c>
      <c r="BJ1" s="158">
        <v>62</v>
      </c>
      <c r="BK1" s="158">
        <v>63</v>
      </c>
      <c r="BL1" s="158">
        <v>64</v>
      </c>
      <c r="BM1" s="158">
        <v>65</v>
      </c>
      <c r="BN1" s="158">
        <v>66</v>
      </c>
      <c r="BO1" s="158">
        <v>67</v>
      </c>
      <c r="BP1" s="158">
        <v>68</v>
      </c>
      <c r="BQ1" s="158">
        <v>69</v>
      </c>
      <c r="BR1" s="158">
        <v>70</v>
      </c>
      <c r="BS1" s="158">
        <v>71</v>
      </c>
      <c r="BT1" s="158">
        <v>72</v>
      </c>
      <c r="BU1" s="158">
        <v>73</v>
      </c>
      <c r="BV1" s="158">
        <v>74</v>
      </c>
      <c r="BW1" s="158">
        <v>75</v>
      </c>
      <c r="BX1" s="158">
        <v>76</v>
      </c>
      <c r="BY1" s="158">
        <v>77</v>
      </c>
      <c r="BZ1" s="158">
        <v>78</v>
      </c>
      <c r="CA1" s="158">
        <v>79</v>
      </c>
      <c r="CB1" s="158">
        <v>80</v>
      </c>
      <c r="CC1" s="158">
        <v>81</v>
      </c>
      <c r="CD1" s="158">
        <v>82</v>
      </c>
      <c r="CE1" s="158">
        <v>83</v>
      </c>
      <c r="CF1" s="158">
        <v>84</v>
      </c>
      <c r="CG1" s="158">
        <v>85</v>
      </c>
      <c r="CH1" s="158">
        <v>86</v>
      </c>
      <c r="CI1" s="158">
        <v>87</v>
      </c>
      <c r="CJ1" s="158">
        <v>88</v>
      </c>
      <c r="CK1" s="158">
        <v>89</v>
      </c>
      <c r="CL1" s="158">
        <v>90</v>
      </c>
      <c r="CM1" s="158">
        <v>91</v>
      </c>
      <c r="CN1" s="158">
        <v>92</v>
      </c>
      <c r="CO1" s="158">
        <v>93</v>
      </c>
      <c r="CP1" s="158">
        <v>94</v>
      </c>
      <c r="CQ1" s="158">
        <v>95</v>
      </c>
      <c r="CR1" s="158">
        <v>96</v>
      </c>
      <c r="CS1" s="158">
        <v>97</v>
      </c>
      <c r="CT1" s="158">
        <v>98</v>
      </c>
      <c r="CU1" s="158">
        <v>99</v>
      </c>
      <c r="CV1" s="158">
        <v>100</v>
      </c>
      <c r="CW1" s="158">
        <v>101</v>
      </c>
      <c r="CX1" s="158">
        <v>102</v>
      </c>
      <c r="CY1" s="158">
        <v>103</v>
      </c>
      <c r="CZ1" s="158">
        <v>104</v>
      </c>
      <c r="DA1" s="158">
        <v>105</v>
      </c>
      <c r="DB1" s="158">
        <v>106</v>
      </c>
      <c r="DC1" s="158">
        <v>107</v>
      </c>
      <c r="DD1" s="158">
        <v>108</v>
      </c>
      <c r="DE1" s="158">
        <v>109</v>
      </c>
      <c r="DF1" s="158">
        <v>110</v>
      </c>
      <c r="DG1" s="158">
        <v>111</v>
      </c>
      <c r="DH1" s="158">
        <v>112</v>
      </c>
      <c r="DI1" s="158">
        <v>113</v>
      </c>
      <c r="DJ1" s="158">
        <v>114</v>
      </c>
      <c r="DK1" s="158">
        <v>115</v>
      </c>
      <c r="DL1" s="158">
        <v>116</v>
      </c>
      <c r="DM1" s="158">
        <v>117</v>
      </c>
      <c r="DN1" s="158">
        <v>118</v>
      </c>
      <c r="DO1" s="158">
        <v>119</v>
      </c>
      <c r="DP1" s="158">
        <v>120</v>
      </c>
      <c r="DQ1" s="158">
        <v>121</v>
      </c>
      <c r="DR1" s="158">
        <v>122</v>
      </c>
      <c r="DS1" s="158">
        <v>123</v>
      </c>
      <c r="DT1" s="158">
        <v>124</v>
      </c>
      <c r="DU1" s="158">
        <v>125</v>
      </c>
      <c r="DV1" s="158">
        <v>126</v>
      </c>
      <c r="DW1" s="158">
        <v>127</v>
      </c>
      <c r="DX1" s="158">
        <v>128</v>
      </c>
      <c r="DY1" s="158">
        <v>129</v>
      </c>
      <c r="DZ1" s="158">
        <v>130</v>
      </c>
      <c r="EA1" s="158">
        <v>131</v>
      </c>
      <c r="EB1" s="158">
        <v>132</v>
      </c>
      <c r="EC1" s="158">
        <v>133</v>
      </c>
      <c r="ED1" s="158">
        <v>134</v>
      </c>
      <c r="EE1" s="158">
        <v>135</v>
      </c>
      <c r="EF1" s="158">
        <v>136</v>
      </c>
      <c r="EG1" s="158">
        <v>137</v>
      </c>
      <c r="EH1" s="158">
        <v>138</v>
      </c>
      <c r="EI1" s="158">
        <v>139</v>
      </c>
      <c r="EJ1" s="158">
        <v>140</v>
      </c>
      <c r="EK1" s="158">
        <v>141</v>
      </c>
      <c r="EL1" s="158">
        <v>142</v>
      </c>
      <c r="EM1" s="158">
        <v>143</v>
      </c>
      <c r="EN1" s="158">
        <v>144</v>
      </c>
      <c r="EO1" s="158">
        <v>145</v>
      </c>
      <c r="EP1" s="158">
        <v>146</v>
      </c>
      <c r="EQ1" s="158">
        <v>147</v>
      </c>
      <c r="ER1" s="158">
        <v>148</v>
      </c>
      <c r="ES1" s="158">
        <v>149</v>
      </c>
      <c r="ET1" s="158">
        <v>150</v>
      </c>
      <c r="EU1" s="158">
        <v>151</v>
      </c>
      <c r="EV1" s="158">
        <v>152</v>
      </c>
      <c r="EW1" s="158">
        <v>153</v>
      </c>
      <c r="EX1" s="158">
        <v>154</v>
      </c>
      <c r="EY1" s="158">
        <v>155</v>
      </c>
      <c r="EZ1" s="158">
        <v>156</v>
      </c>
      <c r="FA1" s="158">
        <v>157</v>
      </c>
      <c r="FB1" s="158">
        <v>158</v>
      </c>
      <c r="FC1" s="158">
        <v>159</v>
      </c>
      <c r="FD1" s="158">
        <v>160</v>
      </c>
      <c r="FE1" s="158">
        <v>161</v>
      </c>
      <c r="FF1" s="158">
        <v>162</v>
      </c>
      <c r="FG1" s="158">
        <v>163</v>
      </c>
      <c r="FH1" s="158">
        <v>164</v>
      </c>
      <c r="FI1" s="158">
        <v>165</v>
      </c>
      <c r="FJ1" s="158">
        <v>166</v>
      </c>
      <c r="FK1" s="158">
        <v>167</v>
      </c>
      <c r="FL1" s="158">
        <v>168</v>
      </c>
      <c r="FM1" s="158">
        <v>169</v>
      </c>
      <c r="FN1" s="158">
        <v>170</v>
      </c>
      <c r="FO1" s="158">
        <v>171</v>
      </c>
      <c r="FP1" s="158">
        <v>172</v>
      </c>
      <c r="FQ1" s="158">
        <v>173</v>
      </c>
      <c r="FR1" s="158">
        <v>174</v>
      </c>
      <c r="FS1" s="158">
        <v>175</v>
      </c>
      <c r="FT1" s="158">
        <v>176</v>
      </c>
      <c r="FU1" s="158">
        <v>177</v>
      </c>
      <c r="FV1" s="158">
        <v>178</v>
      </c>
      <c r="FW1" s="158">
        <v>179</v>
      </c>
      <c r="FX1" s="158">
        <v>180</v>
      </c>
      <c r="FY1" s="158">
        <v>181</v>
      </c>
      <c r="FZ1" s="158">
        <v>182</v>
      </c>
      <c r="GA1" s="158">
        <v>183</v>
      </c>
      <c r="GB1" s="158">
        <v>184</v>
      </c>
      <c r="GC1" s="158">
        <v>185</v>
      </c>
      <c r="GD1" s="158">
        <v>186</v>
      </c>
      <c r="GE1" s="158">
        <v>187</v>
      </c>
      <c r="GF1" s="158">
        <v>188</v>
      </c>
      <c r="GG1" s="158">
        <v>189</v>
      </c>
      <c r="GH1" s="158">
        <v>190</v>
      </c>
      <c r="GI1" s="158">
        <v>191</v>
      </c>
      <c r="GJ1" s="158">
        <v>192</v>
      </c>
      <c r="GK1" s="158">
        <v>193</v>
      </c>
      <c r="GL1" s="158">
        <v>194</v>
      </c>
      <c r="GM1" s="158">
        <v>195</v>
      </c>
      <c r="GN1" s="158">
        <v>196</v>
      </c>
      <c r="GO1" s="158">
        <v>197</v>
      </c>
      <c r="GP1" s="158">
        <v>198</v>
      </c>
      <c r="GQ1" s="158">
        <v>199</v>
      </c>
      <c r="GR1" s="158">
        <v>200</v>
      </c>
      <c r="GS1" s="158">
        <v>201</v>
      </c>
      <c r="GT1" s="158">
        <v>202</v>
      </c>
      <c r="GU1" s="158">
        <v>203</v>
      </c>
      <c r="GV1" s="158">
        <v>204</v>
      </c>
      <c r="GW1" s="158">
        <v>205</v>
      </c>
      <c r="GX1" s="158">
        <v>206</v>
      </c>
      <c r="GY1" s="158">
        <v>207</v>
      </c>
      <c r="GZ1" s="158">
        <v>208</v>
      </c>
      <c r="HA1" s="158">
        <v>209</v>
      </c>
      <c r="HB1" s="158">
        <v>210</v>
      </c>
      <c r="HC1" s="158">
        <v>211</v>
      </c>
      <c r="HD1" s="158">
        <v>212</v>
      </c>
      <c r="HE1" s="158">
        <v>213</v>
      </c>
      <c r="HF1" s="158">
        <v>214</v>
      </c>
      <c r="HG1" s="158">
        <v>215</v>
      </c>
      <c r="HH1" s="158">
        <v>216</v>
      </c>
      <c r="HI1" s="158">
        <v>217</v>
      </c>
      <c r="HJ1" s="158">
        <v>218</v>
      </c>
      <c r="HK1" s="158">
        <v>219</v>
      </c>
      <c r="HL1" s="158">
        <v>220</v>
      </c>
      <c r="HM1" s="158">
        <v>221</v>
      </c>
      <c r="HN1" s="158">
        <v>222</v>
      </c>
      <c r="HO1" s="158">
        <v>223</v>
      </c>
      <c r="HP1" s="158">
        <v>224</v>
      </c>
      <c r="HQ1" s="158">
        <v>225</v>
      </c>
      <c r="HR1" s="158">
        <v>226</v>
      </c>
      <c r="HS1" s="158">
        <v>227</v>
      </c>
      <c r="HT1" s="158">
        <v>228</v>
      </c>
      <c r="HU1" s="158">
        <v>229</v>
      </c>
      <c r="HV1" s="158">
        <v>230</v>
      </c>
      <c r="HW1" s="158">
        <v>231</v>
      </c>
      <c r="HX1" s="158">
        <v>232</v>
      </c>
      <c r="HY1" s="158">
        <v>233</v>
      </c>
      <c r="HZ1" s="158">
        <v>234</v>
      </c>
      <c r="IA1" s="158">
        <v>235</v>
      </c>
      <c r="IB1" s="158">
        <v>236</v>
      </c>
      <c r="IC1" s="158">
        <v>237</v>
      </c>
      <c r="ID1" s="158">
        <v>238</v>
      </c>
      <c r="IE1" s="158">
        <v>239</v>
      </c>
      <c r="IF1" s="158">
        <v>240</v>
      </c>
      <c r="IG1" s="158">
        <v>241</v>
      </c>
      <c r="IH1" s="158">
        <v>242</v>
      </c>
      <c r="II1" s="158">
        <v>243</v>
      </c>
      <c r="IJ1" s="158">
        <v>244</v>
      </c>
      <c r="IK1" s="158">
        <v>245</v>
      </c>
      <c r="IL1" s="158">
        <v>246</v>
      </c>
      <c r="IM1" s="158">
        <v>247</v>
      </c>
      <c r="IN1" s="158">
        <v>248</v>
      </c>
      <c r="IO1" s="158">
        <v>249</v>
      </c>
      <c r="IP1" s="158">
        <v>250</v>
      </c>
      <c r="IQ1" s="158">
        <v>251</v>
      </c>
      <c r="IR1" s="158">
        <v>252</v>
      </c>
      <c r="IS1" s="158">
        <v>253</v>
      </c>
      <c r="IT1" s="158">
        <v>254</v>
      </c>
      <c r="IU1" s="158">
        <v>255</v>
      </c>
      <c r="IV1" s="158">
        <v>256</v>
      </c>
      <c r="IW1" s="158">
        <v>257</v>
      </c>
      <c r="IX1" s="158">
        <v>258</v>
      </c>
      <c r="IY1" s="158">
        <v>259</v>
      </c>
      <c r="IZ1" s="158">
        <v>260</v>
      </c>
      <c r="JA1" s="158">
        <v>261</v>
      </c>
      <c r="JB1" s="158">
        <v>262</v>
      </c>
      <c r="JC1" s="158">
        <v>263</v>
      </c>
      <c r="JD1" s="158">
        <v>264</v>
      </c>
      <c r="JE1" s="158">
        <v>265</v>
      </c>
      <c r="JF1" s="158">
        <v>266</v>
      </c>
      <c r="JG1" s="158">
        <v>267</v>
      </c>
      <c r="JH1" s="158">
        <v>268</v>
      </c>
      <c r="JI1" s="158">
        <v>269</v>
      </c>
      <c r="JJ1" s="158">
        <v>270</v>
      </c>
      <c r="JK1" s="158">
        <v>271</v>
      </c>
      <c r="JL1" s="158">
        <v>272</v>
      </c>
      <c r="JM1" s="158">
        <v>273</v>
      </c>
      <c r="JN1" s="158">
        <v>274</v>
      </c>
      <c r="JO1" s="158">
        <v>275</v>
      </c>
      <c r="JP1" s="158">
        <v>276</v>
      </c>
      <c r="JQ1" s="158">
        <v>277</v>
      </c>
      <c r="JR1" s="158">
        <v>278</v>
      </c>
      <c r="JS1" s="158">
        <v>279</v>
      </c>
      <c r="JT1" s="158">
        <v>280</v>
      </c>
      <c r="JU1" s="158">
        <v>281</v>
      </c>
      <c r="JV1" s="158">
        <v>282</v>
      </c>
      <c r="JW1" s="158">
        <v>283</v>
      </c>
      <c r="JX1" s="158">
        <v>284</v>
      </c>
      <c r="JY1" s="158">
        <v>285</v>
      </c>
      <c r="JZ1" s="158">
        <v>286</v>
      </c>
      <c r="KA1" s="158">
        <v>287</v>
      </c>
      <c r="KB1" s="158">
        <v>288</v>
      </c>
      <c r="KC1" s="158">
        <v>289</v>
      </c>
      <c r="KD1" s="158">
        <v>290</v>
      </c>
      <c r="KE1" s="158">
        <v>291</v>
      </c>
      <c r="KF1" s="158">
        <v>292</v>
      </c>
      <c r="KG1" s="158">
        <v>293</v>
      </c>
      <c r="KH1" s="158">
        <v>294</v>
      </c>
      <c r="KI1" s="158">
        <v>295</v>
      </c>
      <c r="KJ1" s="158">
        <v>296</v>
      </c>
      <c r="KK1" s="158">
        <v>297</v>
      </c>
      <c r="KL1" s="158">
        <v>298</v>
      </c>
      <c r="KM1" s="158">
        <v>299</v>
      </c>
      <c r="KN1" s="158">
        <v>300</v>
      </c>
      <c r="KO1" s="158">
        <v>301</v>
      </c>
      <c r="KP1" s="158">
        <v>302</v>
      </c>
      <c r="KQ1" s="158">
        <v>303</v>
      </c>
      <c r="KR1" s="158">
        <v>304</v>
      </c>
      <c r="KS1" s="158">
        <v>305</v>
      </c>
      <c r="KT1" s="158">
        <v>306</v>
      </c>
      <c r="KU1" s="158">
        <v>307</v>
      </c>
      <c r="KV1" s="158">
        <v>308</v>
      </c>
      <c r="KW1" s="158">
        <v>309</v>
      </c>
      <c r="KX1" s="158">
        <v>310</v>
      </c>
      <c r="KY1" s="158">
        <v>311</v>
      </c>
      <c r="KZ1" s="158">
        <v>312</v>
      </c>
      <c r="LA1" s="158">
        <v>313</v>
      </c>
      <c r="LB1" s="158">
        <v>314</v>
      </c>
      <c r="LC1" s="158">
        <v>315</v>
      </c>
      <c r="LD1" s="158">
        <v>316</v>
      </c>
      <c r="LE1" s="158">
        <v>317</v>
      </c>
      <c r="LF1" s="158">
        <v>318</v>
      </c>
      <c r="LG1" s="158">
        <v>319</v>
      </c>
      <c r="LH1" s="158">
        <v>320</v>
      </c>
      <c r="LI1" s="158">
        <v>321</v>
      </c>
      <c r="LJ1" s="158">
        <v>322</v>
      </c>
      <c r="LK1" s="158">
        <v>323</v>
      </c>
      <c r="LL1" s="158">
        <v>324</v>
      </c>
      <c r="LM1" s="158">
        <v>325</v>
      </c>
      <c r="LN1" s="158">
        <v>326</v>
      </c>
      <c r="LO1" s="158">
        <v>327</v>
      </c>
      <c r="LP1" s="158">
        <v>328</v>
      </c>
      <c r="LQ1" s="158">
        <v>329</v>
      </c>
      <c r="LR1" s="158">
        <v>330</v>
      </c>
      <c r="LS1" s="158">
        <v>331</v>
      </c>
      <c r="LT1" s="158">
        <v>332</v>
      </c>
      <c r="LU1" s="158">
        <v>333</v>
      </c>
      <c r="LV1" s="158">
        <v>334</v>
      </c>
      <c r="LW1" s="158">
        <v>335</v>
      </c>
      <c r="LX1" s="158">
        <v>336</v>
      </c>
      <c r="LY1" s="158">
        <v>337</v>
      </c>
      <c r="LZ1" s="158">
        <v>338</v>
      </c>
      <c r="MA1" s="158">
        <v>339</v>
      </c>
      <c r="MB1" s="158">
        <v>340</v>
      </c>
      <c r="MC1" s="158">
        <v>341</v>
      </c>
      <c r="MD1" s="158">
        <v>342</v>
      </c>
      <c r="ME1" s="158">
        <v>343</v>
      </c>
      <c r="MF1" s="158">
        <v>344</v>
      </c>
      <c r="MG1" s="158">
        <v>345</v>
      </c>
      <c r="MH1" s="158">
        <v>346</v>
      </c>
      <c r="MI1" s="158">
        <v>347</v>
      </c>
      <c r="MJ1" s="158">
        <v>348</v>
      </c>
      <c r="MK1" s="158">
        <v>349</v>
      </c>
      <c r="ML1" s="158">
        <v>350</v>
      </c>
      <c r="MM1" s="158">
        <v>351</v>
      </c>
      <c r="MN1" s="158">
        <v>352</v>
      </c>
      <c r="MO1" s="158">
        <v>353</v>
      </c>
      <c r="MP1" s="158">
        <v>354</v>
      </c>
      <c r="MQ1" s="158">
        <v>355</v>
      </c>
      <c r="MR1" s="158">
        <v>356</v>
      </c>
      <c r="MS1" s="158">
        <v>357</v>
      </c>
      <c r="MT1" s="158">
        <v>358</v>
      </c>
      <c r="MU1" s="158">
        <v>359</v>
      </c>
      <c r="MV1" s="158">
        <v>360</v>
      </c>
      <c r="MW1" s="158">
        <v>361</v>
      </c>
      <c r="MX1" s="158">
        <v>362</v>
      </c>
      <c r="MY1" s="158">
        <v>363</v>
      </c>
      <c r="MZ1" s="158">
        <v>364</v>
      </c>
      <c r="NA1" s="158">
        <v>365</v>
      </c>
      <c r="NB1" s="158">
        <v>366</v>
      </c>
      <c r="NC1" s="158">
        <v>367</v>
      </c>
      <c r="ND1" s="158">
        <v>368</v>
      </c>
      <c r="NE1" s="158">
        <v>369</v>
      </c>
      <c r="NF1" s="158">
        <v>370</v>
      </c>
      <c r="NG1" s="158">
        <v>371</v>
      </c>
      <c r="NH1" s="158">
        <v>372</v>
      </c>
      <c r="NI1" s="158">
        <v>373</v>
      </c>
      <c r="NJ1" s="158">
        <v>374</v>
      </c>
      <c r="NK1" s="158">
        <v>375</v>
      </c>
      <c r="NL1" s="158">
        <v>376</v>
      </c>
      <c r="NM1" s="158">
        <v>377</v>
      </c>
      <c r="NN1" s="158">
        <v>378</v>
      </c>
      <c r="NO1" s="158">
        <v>379</v>
      </c>
      <c r="NP1" s="158">
        <v>380</v>
      </c>
      <c r="NQ1" s="158">
        <v>381</v>
      </c>
      <c r="NR1" s="158">
        <v>382</v>
      </c>
      <c r="NS1" s="158">
        <v>383</v>
      </c>
      <c r="NT1" s="158">
        <v>384</v>
      </c>
      <c r="NU1" s="158">
        <v>385</v>
      </c>
      <c r="NV1" s="158">
        <v>386</v>
      </c>
      <c r="NW1" s="158">
        <v>387</v>
      </c>
      <c r="NX1" s="158">
        <v>388</v>
      </c>
      <c r="NY1" s="158">
        <v>389</v>
      </c>
      <c r="NZ1" s="158">
        <v>390</v>
      </c>
      <c r="OA1" s="158">
        <v>391</v>
      </c>
      <c r="OB1" s="158">
        <v>392</v>
      </c>
      <c r="OC1" s="158">
        <v>393</v>
      </c>
      <c r="OD1" s="158">
        <v>394</v>
      </c>
      <c r="OE1" s="158">
        <v>395</v>
      </c>
      <c r="OF1" s="158">
        <v>396</v>
      </c>
      <c r="OG1" s="158">
        <v>397</v>
      </c>
      <c r="OH1" s="158">
        <v>398</v>
      </c>
      <c r="OI1" s="158">
        <v>399</v>
      </c>
      <c r="OJ1" s="158">
        <v>400</v>
      </c>
      <c r="OK1" s="158">
        <v>401</v>
      </c>
      <c r="OL1" s="158">
        <v>402</v>
      </c>
      <c r="OM1" s="158">
        <v>403</v>
      </c>
      <c r="ON1" s="158">
        <v>404</v>
      </c>
      <c r="OO1" s="158">
        <v>405</v>
      </c>
      <c r="OP1" s="158">
        <v>406</v>
      </c>
      <c r="OQ1" s="158">
        <v>407</v>
      </c>
      <c r="OR1" s="158">
        <v>408</v>
      </c>
      <c r="OS1" s="158">
        <v>409</v>
      </c>
      <c r="OT1" s="158">
        <v>410</v>
      </c>
      <c r="OU1" s="158">
        <v>411</v>
      </c>
      <c r="OV1" s="158">
        <v>412</v>
      </c>
      <c r="OW1" s="158">
        <v>413</v>
      </c>
      <c r="OX1" s="158">
        <v>414</v>
      </c>
      <c r="OY1" s="158">
        <v>415</v>
      </c>
      <c r="OZ1" s="158">
        <v>416</v>
      </c>
      <c r="PA1" s="158">
        <v>417</v>
      </c>
      <c r="PB1" s="158">
        <v>418</v>
      </c>
      <c r="PC1" s="158">
        <v>419</v>
      </c>
      <c r="PD1" s="158">
        <v>420</v>
      </c>
      <c r="PE1" s="158">
        <v>421</v>
      </c>
      <c r="PF1" s="158">
        <v>422</v>
      </c>
      <c r="PG1" s="158">
        <v>423</v>
      </c>
      <c r="PH1" s="158">
        <v>424</v>
      </c>
      <c r="PI1" s="158">
        <v>425</v>
      </c>
      <c r="PJ1" s="158">
        <v>426</v>
      </c>
      <c r="PK1" s="158">
        <v>427</v>
      </c>
      <c r="PL1" s="158">
        <v>428</v>
      </c>
      <c r="PM1" s="158">
        <v>429</v>
      </c>
      <c r="PN1" s="158">
        <v>430</v>
      </c>
      <c r="PO1" s="158">
        <v>431</v>
      </c>
      <c r="PP1" s="158">
        <v>432</v>
      </c>
      <c r="PQ1" s="158">
        <v>433</v>
      </c>
      <c r="PR1" s="158">
        <v>434</v>
      </c>
      <c r="PS1" s="158">
        <v>435</v>
      </c>
      <c r="PT1" s="158">
        <v>436</v>
      </c>
      <c r="PU1" s="158">
        <v>437</v>
      </c>
      <c r="PV1" s="158">
        <v>438</v>
      </c>
      <c r="PW1" s="158">
        <v>439</v>
      </c>
      <c r="PX1" s="158">
        <v>440</v>
      </c>
      <c r="PY1" s="158">
        <v>441</v>
      </c>
      <c r="PZ1" s="158">
        <v>442</v>
      </c>
      <c r="QA1" s="158">
        <v>443</v>
      </c>
      <c r="QB1" s="158">
        <v>444</v>
      </c>
      <c r="QC1" s="158">
        <v>445</v>
      </c>
      <c r="QD1" s="158">
        <v>446</v>
      </c>
      <c r="QE1" s="158">
        <v>447</v>
      </c>
      <c r="QF1" s="158">
        <v>448</v>
      </c>
      <c r="QG1" s="158">
        <v>449</v>
      </c>
      <c r="QH1" s="158">
        <v>450</v>
      </c>
      <c r="QI1" s="158">
        <v>451</v>
      </c>
      <c r="QJ1" s="158">
        <v>452</v>
      </c>
      <c r="QK1" s="158">
        <v>453</v>
      </c>
      <c r="QL1" s="158">
        <v>454</v>
      </c>
      <c r="QM1" s="158">
        <v>455</v>
      </c>
      <c r="QN1" s="158">
        <v>456</v>
      </c>
      <c r="QO1" s="158">
        <v>457</v>
      </c>
      <c r="QP1" s="158">
        <v>458</v>
      </c>
      <c r="QQ1" s="158">
        <v>459</v>
      </c>
      <c r="QR1" s="158">
        <v>460</v>
      </c>
      <c r="QS1" s="158">
        <v>461</v>
      </c>
      <c r="QT1" s="158">
        <v>462</v>
      </c>
      <c r="QU1" s="158">
        <v>463</v>
      </c>
      <c r="QV1" s="158">
        <v>464</v>
      </c>
      <c r="QW1" s="158">
        <v>465</v>
      </c>
      <c r="QX1" s="158">
        <v>466</v>
      </c>
      <c r="QY1" s="158">
        <v>467</v>
      </c>
      <c r="QZ1" s="158">
        <v>468</v>
      </c>
      <c r="RA1" s="158">
        <v>469</v>
      </c>
      <c r="RB1" s="158">
        <v>470</v>
      </c>
      <c r="RC1" s="158">
        <v>471</v>
      </c>
      <c r="RD1" s="158">
        <v>472</v>
      </c>
      <c r="RE1" s="158">
        <v>473</v>
      </c>
      <c r="RF1" s="158">
        <v>474</v>
      </c>
      <c r="RG1" s="158">
        <v>475</v>
      </c>
      <c r="RH1" s="158">
        <v>476</v>
      </c>
      <c r="RI1" s="158">
        <v>477</v>
      </c>
      <c r="RJ1" s="158">
        <v>478</v>
      </c>
      <c r="RK1" s="158">
        <v>479</v>
      </c>
      <c r="RL1" s="158">
        <v>480</v>
      </c>
      <c r="RM1" s="158">
        <v>481</v>
      </c>
      <c r="RN1" s="158">
        <v>482</v>
      </c>
      <c r="RO1" s="158">
        <v>483</v>
      </c>
      <c r="RP1" s="158">
        <v>484</v>
      </c>
      <c r="RQ1" s="158">
        <v>485</v>
      </c>
      <c r="RR1" s="158">
        <v>486</v>
      </c>
      <c r="RS1" s="158">
        <v>487</v>
      </c>
      <c r="RT1" s="158">
        <v>488</v>
      </c>
      <c r="RU1" s="158">
        <v>489</v>
      </c>
      <c r="RV1" s="158">
        <v>490</v>
      </c>
      <c r="RW1" s="158">
        <v>491</v>
      </c>
      <c r="RX1" s="158">
        <v>492</v>
      </c>
      <c r="RY1" s="158">
        <v>493</v>
      </c>
      <c r="RZ1" s="158">
        <v>494</v>
      </c>
      <c r="SA1" s="158">
        <v>495</v>
      </c>
      <c r="SB1" s="158">
        <v>496</v>
      </c>
      <c r="SC1" s="158">
        <v>497</v>
      </c>
      <c r="SD1" s="158">
        <v>498</v>
      </c>
      <c r="SE1" s="158">
        <v>499</v>
      </c>
      <c r="SF1" s="158">
        <v>500</v>
      </c>
      <c r="SG1" s="158">
        <v>501</v>
      </c>
      <c r="SH1" s="158">
        <v>502</v>
      </c>
      <c r="SI1" s="158">
        <v>503</v>
      </c>
      <c r="SJ1" s="158">
        <v>504</v>
      </c>
      <c r="SK1" s="158">
        <v>505</v>
      </c>
      <c r="SL1" s="158">
        <v>506</v>
      </c>
      <c r="SM1" s="158">
        <v>507</v>
      </c>
      <c r="SN1" s="158">
        <v>508</v>
      </c>
      <c r="SO1" s="158">
        <v>509</v>
      </c>
      <c r="SP1" s="158">
        <v>510</v>
      </c>
      <c r="SQ1" s="158">
        <v>511</v>
      </c>
      <c r="SR1" s="158">
        <v>512</v>
      </c>
      <c r="SS1" s="158">
        <v>513</v>
      </c>
      <c r="ST1" s="158">
        <v>514</v>
      </c>
      <c r="SU1" s="158">
        <v>515</v>
      </c>
      <c r="SV1" s="158">
        <v>516</v>
      </c>
      <c r="SW1" s="158">
        <v>517</v>
      </c>
      <c r="SX1" s="158">
        <v>518</v>
      </c>
      <c r="SY1" s="158">
        <v>519</v>
      </c>
      <c r="SZ1" s="158">
        <v>520</v>
      </c>
      <c r="TA1" s="158">
        <v>521</v>
      </c>
      <c r="TB1" s="158">
        <v>522</v>
      </c>
      <c r="TC1" s="158">
        <v>523</v>
      </c>
      <c r="TD1" s="158">
        <v>524</v>
      </c>
      <c r="TE1" s="158">
        <v>525</v>
      </c>
      <c r="TF1" s="158">
        <v>526</v>
      </c>
      <c r="TG1" s="158">
        <v>527</v>
      </c>
      <c r="TH1" s="158">
        <v>528</v>
      </c>
      <c r="TI1" s="158">
        <v>529</v>
      </c>
      <c r="TJ1" s="158">
        <v>530</v>
      </c>
      <c r="TK1" s="158">
        <v>531</v>
      </c>
      <c r="TL1" s="158">
        <v>532</v>
      </c>
      <c r="TM1" s="158">
        <v>533</v>
      </c>
      <c r="TN1" s="158">
        <v>534</v>
      </c>
      <c r="TO1" s="158">
        <v>535</v>
      </c>
      <c r="TP1" s="158">
        <v>536</v>
      </c>
      <c r="TQ1" s="158">
        <v>537</v>
      </c>
      <c r="TR1" s="158">
        <v>538</v>
      </c>
      <c r="TS1" s="158">
        <v>539</v>
      </c>
      <c r="TT1" s="158">
        <v>540</v>
      </c>
      <c r="TU1" s="158">
        <v>541</v>
      </c>
      <c r="TV1" s="158">
        <v>542</v>
      </c>
      <c r="TW1" s="158">
        <v>543</v>
      </c>
      <c r="TX1" s="158">
        <v>544</v>
      </c>
      <c r="TY1" s="158">
        <v>545</v>
      </c>
      <c r="TZ1" s="158">
        <v>546</v>
      </c>
      <c r="UA1" s="158">
        <v>547</v>
      </c>
      <c r="UB1" s="158">
        <v>548</v>
      </c>
      <c r="UC1" s="158">
        <v>549</v>
      </c>
      <c r="UD1" s="158">
        <v>550</v>
      </c>
      <c r="UE1" s="158">
        <v>551</v>
      </c>
      <c r="UF1" s="158">
        <v>552</v>
      </c>
      <c r="UG1" s="158">
        <v>553</v>
      </c>
      <c r="UH1" s="158">
        <v>554</v>
      </c>
      <c r="UI1" s="158">
        <v>555</v>
      </c>
      <c r="UJ1" s="158">
        <v>556</v>
      </c>
      <c r="UK1" s="158">
        <v>557</v>
      </c>
      <c r="UL1" s="158">
        <v>558</v>
      </c>
      <c r="UM1" s="158">
        <v>559</v>
      </c>
      <c r="UN1" s="158">
        <v>560</v>
      </c>
      <c r="UO1" s="158">
        <v>561</v>
      </c>
      <c r="UP1" s="158">
        <v>562</v>
      </c>
      <c r="UQ1" s="158">
        <v>563</v>
      </c>
      <c r="UR1" s="158">
        <v>564</v>
      </c>
      <c r="US1" s="158">
        <v>565</v>
      </c>
      <c r="UT1" s="158">
        <v>566</v>
      </c>
      <c r="UU1" s="158">
        <v>567</v>
      </c>
      <c r="UV1" s="158">
        <v>568</v>
      </c>
      <c r="UW1" s="158">
        <v>569</v>
      </c>
      <c r="UX1" s="158">
        <v>570</v>
      </c>
      <c r="UY1" s="158">
        <v>571</v>
      </c>
      <c r="UZ1" s="158">
        <v>572</v>
      </c>
      <c r="VA1" s="158">
        <v>573</v>
      </c>
      <c r="VB1" s="158">
        <v>574</v>
      </c>
      <c r="VC1" s="158">
        <v>575</v>
      </c>
      <c r="VD1" s="158">
        <v>576</v>
      </c>
      <c r="VE1" s="158">
        <v>577</v>
      </c>
      <c r="VF1" s="158">
        <v>578</v>
      </c>
      <c r="VG1" s="158">
        <v>579</v>
      </c>
      <c r="VH1" s="158">
        <v>580</v>
      </c>
      <c r="VI1" s="158">
        <v>581</v>
      </c>
      <c r="VJ1" s="158">
        <v>582</v>
      </c>
      <c r="VK1" s="158">
        <v>583</v>
      </c>
      <c r="VL1" s="158">
        <v>584</v>
      </c>
      <c r="VM1" s="158">
        <v>585</v>
      </c>
      <c r="VN1" s="158">
        <v>586</v>
      </c>
      <c r="VO1" s="158">
        <v>587</v>
      </c>
      <c r="VP1" s="158">
        <v>588</v>
      </c>
      <c r="VQ1" s="158">
        <v>589</v>
      </c>
      <c r="VR1" s="158">
        <v>590</v>
      </c>
      <c r="VS1" s="158">
        <v>591</v>
      </c>
      <c r="VT1" s="158">
        <v>592</v>
      </c>
      <c r="VU1" s="158">
        <v>593</v>
      </c>
      <c r="VV1" s="158">
        <v>594</v>
      </c>
      <c r="VW1" s="158">
        <v>595</v>
      </c>
      <c r="VX1" s="158">
        <v>596</v>
      </c>
      <c r="VY1" s="158">
        <v>597</v>
      </c>
      <c r="VZ1" s="158">
        <v>598</v>
      </c>
      <c r="WA1" s="158">
        <v>599</v>
      </c>
      <c r="WB1" s="158">
        <v>600</v>
      </c>
      <c r="WC1" s="158">
        <v>601</v>
      </c>
      <c r="WD1" s="158">
        <v>602</v>
      </c>
      <c r="WE1" s="158">
        <v>603</v>
      </c>
      <c r="WF1" s="158">
        <v>604</v>
      </c>
      <c r="WG1" s="158">
        <v>605</v>
      </c>
      <c r="WH1" s="158">
        <v>606</v>
      </c>
      <c r="WI1" s="158">
        <v>607</v>
      </c>
      <c r="WJ1" s="158">
        <v>608</v>
      </c>
      <c r="WK1" s="158">
        <v>609</v>
      </c>
      <c r="WL1" s="158">
        <v>610</v>
      </c>
      <c r="WM1" s="158">
        <v>611</v>
      </c>
      <c r="WN1" s="158">
        <v>612</v>
      </c>
      <c r="WO1" s="158">
        <v>613</v>
      </c>
      <c r="WP1" s="158">
        <v>614</v>
      </c>
      <c r="WQ1" s="158">
        <v>615</v>
      </c>
      <c r="WR1" s="158">
        <v>616</v>
      </c>
      <c r="WS1" s="158">
        <v>617</v>
      </c>
      <c r="WT1" s="158">
        <v>618</v>
      </c>
      <c r="WU1" s="158">
        <v>619</v>
      </c>
      <c r="WV1" s="158">
        <v>620</v>
      </c>
      <c r="WW1" s="158">
        <v>621</v>
      </c>
      <c r="WX1" s="158">
        <v>622</v>
      </c>
      <c r="WY1" s="158">
        <v>623</v>
      </c>
      <c r="WZ1" s="158">
        <v>624</v>
      </c>
      <c r="XA1" s="158">
        <v>625</v>
      </c>
      <c r="XB1" s="158">
        <v>626</v>
      </c>
      <c r="XC1" s="158">
        <v>627</v>
      </c>
      <c r="XD1" s="158">
        <v>628</v>
      </c>
      <c r="XE1" s="158">
        <v>629</v>
      </c>
      <c r="XF1" s="158">
        <v>630</v>
      </c>
      <c r="XG1" s="158">
        <v>631</v>
      </c>
      <c r="XH1" s="158">
        <v>632</v>
      </c>
      <c r="XI1" s="158">
        <v>633</v>
      </c>
      <c r="XJ1" s="158">
        <v>634</v>
      </c>
      <c r="XK1" s="158">
        <v>635</v>
      </c>
      <c r="XL1" s="158">
        <v>636</v>
      </c>
      <c r="XM1" s="158">
        <v>637</v>
      </c>
      <c r="XN1" s="158">
        <v>638</v>
      </c>
      <c r="XO1" s="158">
        <v>639</v>
      </c>
      <c r="XP1" s="158">
        <v>640</v>
      </c>
      <c r="XQ1" s="158">
        <v>641</v>
      </c>
      <c r="XR1" s="158">
        <v>642</v>
      </c>
      <c r="XS1" s="158">
        <v>643</v>
      </c>
      <c r="XT1" s="158">
        <v>644</v>
      </c>
      <c r="XU1" s="158">
        <v>645</v>
      </c>
      <c r="XV1" s="158">
        <v>646</v>
      </c>
      <c r="XW1" s="158">
        <v>647</v>
      </c>
      <c r="XX1" s="158">
        <v>648</v>
      </c>
      <c r="XY1" s="158">
        <v>649</v>
      </c>
      <c r="XZ1" s="158">
        <v>650</v>
      </c>
      <c r="YA1" s="158">
        <v>651</v>
      </c>
      <c r="YB1" s="158">
        <v>652</v>
      </c>
      <c r="YC1" s="158">
        <v>653</v>
      </c>
      <c r="YD1" s="158">
        <v>654</v>
      </c>
      <c r="YE1" s="158">
        <v>655</v>
      </c>
      <c r="YF1" s="158">
        <v>656</v>
      </c>
      <c r="YG1" s="158">
        <v>657</v>
      </c>
      <c r="YH1" s="158">
        <v>658</v>
      </c>
      <c r="YI1" s="158">
        <v>659</v>
      </c>
      <c r="YJ1" s="158">
        <v>660</v>
      </c>
      <c r="YK1" s="158">
        <v>661</v>
      </c>
      <c r="YL1" s="158">
        <v>662</v>
      </c>
      <c r="YM1" s="158">
        <v>663</v>
      </c>
    </row>
    <row r="2" spans="1:695" ht="23.25">
      <c r="A2" s="160" t="s">
        <v>325</v>
      </c>
      <c r="B2" s="161"/>
      <c r="C2" s="162"/>
      <c r="D2" s="163"/>
      <c r="E2" s="164">
        <v>202740600</v>
      </c>
      <c r="F2" s="165"/>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t="s">
        <v>324</v>
      </c>
      <c r="AH2" s="166"/>
      <c r="AI2" s="166" t="s">
        <v>324</v>
      </c>
      <c r="AJ2" s="166" t="s">
        <v>324</v>
      </c>
      <c r="AK2" s="166" t="s">
        <v>324</v>
      </c>
      <c r="AL2" s="166" t="s">
        <v>324</v>
      </c>
      <c r="AM2" s="166" t="s">
        <v>324</v>
      </c>
      <c r="AN2" s="166" t="s">
        <v>324</v>
      </c>
      <c r="AO2" s="166" t="s">
        <v>324</v>
      </c>
      <c r="AP2" s="166" t="s">
        <v>324</v>
      </c>
      <c r="AQ2" s="166" t="s">
        <v>324</v>
      </c>
      <c r="AR2" s="166" t="s">
        <v>324</v>
      </c>
      <c r="AT2" s="166" t="s">
        <v>324</v>
      </c>
      <c r="AU2" s="166" t="s">
        <v>324</v>
      </c>
      <c r="AV2" s="166" t="s">
        <v>324</v>
      </c>
      <c r="EH2" s="167"/>
      <c r="EI2" s="167"/>
      <c r="EJ2" s="167"/>
      <c r="EK2" s="167"/>
      <c r="EL2" s="167"/>
      <c r="EM2" s="167"/>
      <c r="EN2" s="167"/>
      <c r="EO2" s="167"/>
      <c r="EP2" s="167"/>
      <c r="EQ2" s="167"/>
      <c r="ER2" s="167"/>
      <c r="ES2" s="167"/>
      <c r="ET2" s="167"/>
      <c r="EU2" s="167"/>
      <c r="EV2" s="167"/>
      <c r="EW2" s="167"/>
      <c r="EX2" s="167"/>
      <c r="EY2" s="167"/>
      <c r="EZ2" s="167"/>
      <c r="FA2" s="167"/>
      <c r="FB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c r="GC2" s="167"/>
      <c r="GD2" s="167"/>
      <c r="GE2" s="167"/>
      <c r="GF2" s="167"/>
      <c r="GG2" s="167"/>
      <c r="GH2" s="167"/>
      <c r="GI2" s="167"/>
      <c r="GJ2" s="167"/>
      <c r="GK2" s="167"/>
      <c r="GL2" s="167"/>
      <c r="GM2" s="167"/>
      <c r="GN2" s="167"/>
      <c r="GO2" s="167"/>
      <c r="GP2" s="167"/>
      <c r="GQ2" s="167"/>
      <c r="GR2" s="167"/>
      <c r="GS2" s="167"/>
      <c r="GT2" s="167"/>
      <c r="GU2" s="167"/>
      <c r="GV2" s="167"/>
      <c r="GW2" s="167"/>
      <c r="GX2" s="167"/>
      <c r="GY2" s="167"/>
      <c r="GZ2" s="167"/>
      <c r="HA2" s="167"/>
      <c r="HB2" s="167"/>
      <c r="HC2" s="167"/>
      <c r="HD2" s="167"/>
      <c r="HE2" s="167"/>
      <c r="HF2" s="167"/>
      <c r="HG2" s="167"/>
      <c r="HH2" s="167"/>
      <c r="HI2" s="167"/>
      <c r="HJ2" s="167"/>
      <c r="HK2" s="167"/>
      <c r="HL2" s="167"/>
      <c r="HM2" s="167"/>
      <c r="HN2" s="167"/>
      <c r="HO2" s="167"/>
      <c r="HP2" s="167"/>
      <c r="HQ2" s="167"/>
      <c r="HR2" s="167"/>
      <c r="HS2" s="167"/>
      <c r="HT2" s="167"/>
      <c r="HU2" s="167"/>
      <c r="HV2" s="167"/>
      <c r="HW2" s="167"/>
      <c r="HX2" s="167"/>
      <c r="HY2" s="167"/>
      <c r="HZ2" s="167"/>
      <c r="IA2" s="167"/>
      <c r="IB2" s="167"/>
      <c r="IC2" s="167"/>
      <c r="ID2" s="167"/>
      <c r="IE2" s="167"/>
      <c r="IF2" s="167"/>
      <c r="IG2" s="167"/>
      <c r="IH2" s="167"/>
      <c r="II2" s="167"/>
      <c r="IJ2" s="167"/>
      <c r="IK2" s="167"/>
      <c r="IL2" s="167"/>
      <c r="IM2" s="167"/>
      <c r="IN2" s="167"/>
      <c r="IO2" s="167"/>
      <c r="IP2" s="167"/>
      <c r="IQ2" s="167"/>
      <c r="IR2" s="167"/>
      <c r="IS2" s="167"/>
      <c r="IT2" s="167"/>
      <c r="IU2" s="167"/>
      <c r="IV2" s="167"/>
      <c r="IW2" s="167"/>
      <c r="IX2" s="167"/>
      <c r="IY2" s="167"/>
      <c r="IZ2" s="167"/>
      <c r="JA2" s="167"/>
      <c r="JB2" s="167"/>
      <c r="JC2" s="167"/>
      <c r="JD2" s="167"/>
      <c r="JE2" s="167"/>
      <c r="JF2" s="167"/>
      <c r="JG2" s="167"/>
      <c r="JH2" s="167"/>
      <c r="JI2" s="167"/>
      <c r="JJ2" s="167"/>
      <c r="JK2" s="167"/>
      <c r="JL2" s="167"/>
      <c r="JM2" s="167"/>
      <c r="JN2" s="167"/>
      <c r="JO2" s="167"/>
      <c r="JP2" s="167"/>
      <c r="JQ2" s="167"/>
      <c r="JR2" s="167"/>
      <c r="JS2" s="167"/>
      <c r="JT2" s="167"/>
      <c r="JU2" s="167"/>
      <c r="JV2" s="167"/>
      <c r="JW2" s="167"/>
      <c r="JX2" s="167"/>
      <c r="JY2" s="167"/>
      <c r="JZ2" s="167"/>
      <c r="KA2" s="167"/>
      <c r="KB2" s="167"/>
      <c r="KC2" s="167"/>
      <c r="KD2" s="167"/>
      <c r="KE2" s="167"/>
      <c r="KF2" s="167"/>
      <c r="KG2" s="167"/>
      <c r="KH2" s="167"/>
      <c r="KI2" s="167"/>
      <c r="KJ2" s="167"/>
      <c r="KK2" s="167"/>
      <c r="KL2" s="167"/>
      <c r="KM2" s="167"/>
      <c r="KN2" s="167"/>
      <c r="KO2" s="167"/>
      <c r="KP2" s="167"/>
      <c r="KQ2" s="167"/>
      <c r="KR2" s="167"/>
      <c r="KS2" s="167"/>
      <c r="KT2" s="167"/>
      <c r="KU2" s="167"/>
      <c r="KV2" s="167"/>
      <c r="KW2" s="167"/>
      <c r="KX2" s="167"/>
      <c r="KY2" s="167"/>
      <c r="KZ2" s="167"/>
      <c r="LA2" s="167"/>
      <c r="LB2" s="167"/>
      <c r="LC2" s="167"/>
      <c r="LD2" s="167"/>
      <c r="LE2" s="167"/>
      <c r="LF2" s="167"/>
      <c r="LG2" s="167"/>
      <c r="LH2" s="167"/>
      <c r="LI2" s="167"/>
      <c r="LJ2" s="167"/>
      <c r="LK2" s="167"/>
      <c r="LL2" s="167"/>
      <c r="LM2" s="167"/>
      <c r="LN2" s="167"/>
      <c r="LO2" s="167"/>
      <c r="LP2" s="167"/>
      <c r="LQ2" s="167"/>
      <c r="LR2" s="167"/>
      <c r="LS2" s="167"/>
      <c r="LT2" s="167"/>
      <c r="LU2" s="167"/>
      <c r="LV2" s="167"/>
      <c r="LW2" s="167"/>
      <c r="LX2" s="167"/>
      <c r="LY2" s="167"/>
      <c r="LZ2" s="167"/>
      <c r="MA2" s="167"/>
      <c r="MB2" s="167"/>
      <c r="MC2" s="167"/>
      <c r="MD2" s="167"/>
      <c r="ME2" s="167"/>
      <c r="MF2" s="167"/>
      <c r="MG2" s="167"/>
      <c r="MH2" s="167"/>
      <c r="MI2" s="167"/>
      <c r="MJ2" s="167"/>
      <c r="MK2" s="167"/>
      <c r="ML2" s="167"/>
      <c r="MM2" s="167"/>
      <c r="MN2" s="167"/>
      <c r="MO2" s="167"/>
      <c r="MP2" s="167"/>
      <c r="MQ2" s="167"/>
      <c r="MR2" s="167"/>
      <c r="MS2" s="167"/>
      <c r="MT2" s="167"/>
      <c r="MU2" s="167"/>
      <c r="MV2" s="167"/>
      <c r="MW2" s="167"/>
      <c r="MX2" s="167"/>
      <c r="MY2" s="167"/>
      <c r="MZ2" s="167"/>
      <c r="NA2" s="167"/>
      <c r="NB2" s="167"/>
      <c r="NC2" s="167"/>
      <c r="ND2" s="167"/>
      <c r="QL2" s="169"/>
      <c r="QM2" s="169"/>
      <c r="WP2" s="160" t="s">
        <v>326</v>
      </c>
      <c r="XE2" s="169"/>
      <c r="YJ2" s="160" t="s">
        <v>327</v>
      </c>
    </row>
    <row r="3" spans="1:695" s="206" customFormat="1" ht="21">
      <c r="A3" s="173"/>
      <c r="B3" s="174"/>
      <c r="C3" s="175"/>
      <c r="D3" s="176"/>
      <c r="E3" s="177" t="s">
        <v>328</v>
      </c>
      <c r="F3" s="178"/>
      <c r="G3" s="179" t="s">
        <v>329</v>
      </c>
      <c r="H3" s="180" t="s">
        <v>330</v>
      </c>
      <c r="I3" s="180"/>
      <c r="J3" s="180"/>
      <c r="K3" s="180"/>
      <c r="L3" s="180"/>
      <c r="M3" s="180"/>
      <c r="N3" s="180"/>
      <c r="O3" s="180"/>
      <c r="P3" s="180"/>
      <c r="Q3" s="180"/>
      <c r="R3" s="180"/>
      <c r="S3" s="180"/>
      <c r="T3" s="180"/>
      <c r="U3" s="179" t="s">
        <v>331</v>
      </c>
      <c r="V3" s="181" t="s">
        <v>332</v>
      </c>
      <c r="W3" s="181"/>
      <c r="X3" s="181"/>
      <c r="Y3" s="181"/>
      <c r="Z3" s="182"/>
      <c r="AA3" s="372" t="s">
        <v>331</v>
      </c>
      <c r="AB3" s="373"/>
      <c r="AC3" s="373"/>
      <c r="AD3" s="373"/>
      <c r="AE3" s="373"/>
      <c r="AF3" s="374"/>
      <c r="AG3" s="179" t="s">
        <v>333</v>
      </c>
      <c r="AH3" s="183" t="s">
        <v>334</v>
      </c>
      <c r="AI3" s="372" t="s">
        <v>335</v>
      </c>
      <c r="AJ3" s="374"/>
      <c r="AK3" s="372" t="s">
        <v>336</v>
      </c>
      <c r="AL3" s="373"/>
      <c r="AM3" s="373"/>
      <c r="AN3" s="373"/>
      <c r="AO3" s="373"/>
      <c r="AP3" s="374"/>
      <c r="AQ3" s="179" t="s">
        <v>337</v>
      </c>
      <c r="AR3" s="179" t="s">
        <v>338</v>
      </c>
      <c r="AS3" s="179" t="s">
        <v>339</v>
      </c>
      <c r="AT3" s="179" t="s">
        <v>340</v>
      </c>
      <c r="AU3" s="179" t="s">
        <v>341</v>
      </c>
      <c r="AV3" s="179" t="s">
        <v>342</v>
      </c>
      <c r="AW3" s="179"/>
      <c r="AX3" s="179"/>
      <c r="AY3" s="179"/>
      <c r="AZ3" s="179"/>
      <c r="BA3" s="179"/>
      <c r="BB3" s="179"/>
      <c r="BC3" s="179"/>
      <c r="BD3" s="179"/>
      <c r="BE3" s="184"/>
      <c r="BF3" s="185"/>
      <c r="BG3" s="185"/>
      <c r="BH3" s="185"/>
      <c r="BI3" s="186"/>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84"/>
      <c r="ET3" s="185"/>
      <c r="EU3" s="186"/>
      <c r="EV3" s="179"/>
      <c r="EW3" s="179"/>
      <c r="EX3" s="179"/>
      <c r="EY3" s="179"/>
      <c r="EZ3" s="179"/>
      <c r="FA3" s="179"/>
      <c r="FB3" s="179"/>
      <c r="FC3" s="179"/>
      <c r="FD3" s="179"/>
      <c r="FE3" s="179"/>
      <c r="FF3" s="179"/>
      <c r="FG3" s="179"/>
      <c r="FH3" s="179"/>
      <c r="FI3" s="179"/>
      <c r="FJ3" s="179"/>
      <c r="FK3" s="179"/>
      <c r="FL3" s="179"/>
      <c r="FM3" s="179"/>
      <c r="FN3" s="179"/>
      <c r="FO3" s="179"/>
      <c r="FP3" s="184"/>
      <c r="FQ3" s="186"/>
      <c r="FR3" s="179"/>
      <c r="FS3" s="179"/>
      <c r="FT3" s="179"/>
      <c r="FU3" s="179"/>
      <c r="FV3" s="179"/>
      <c r="FW3" s="179"/>
      <c r="FX3" s="179"/>
      <c r="FY3" s="179"/>
      <c r="FZ3" s="179"/>
      <c r="GA3" s="179"/>
      <c r="GB3" s="179"/>
      <c r="GC3" s="179"/>
      <c r="GD3" s="179"/>
      <c r="GE3" s="179"/>
      <c r="GF3" s="179"/>
      <c r="GG3" s="179"/>
      <c r="GH3" s="179"/>
      <c r="GI3" s="179"/>
      <c r="GJ3" s="179"/>
      <c r="GK3" s="179"/>
      <c r="GL3" s="179"/>
      <c r="GM3" s="179"/>
      <c r="GN3" s="179"/>
      <c r="GO3" s="179"/>
      <c r="GP3" s="179"/>
      <c r="GQ3" s="179"/>
      <c r="GR3" s="179"/>
      <c r="GS3" s="179"/>
      <c r="GT3" s="179"/>
      <c r="GU3" s="179"/>
      <c r="GV3" s="179"/>
      <c r="GW3" s="179"/>
      <c r="GX3" s="179"/>
      <c r="GY3" s="179"/>
      <c r="GZ3" s="179"/>
      <c r="HA3" s="179"/>
      <c r="HB3" s="179"/>
      <c r="HC3" s="179"/>
      <c r="HD3" s="179"/>
      <c r="HE3" s="179"/>
      <c r="HF3" s="179"/>
      <c r="HG3" s="179"/>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79"/>
      <c r="IK3" s="179"/>
      <c r="IL3" s="179"/>
      <c r="IM3" s="179"/>
      <c r="IN3" s="179"/>
      <c r="IO3" s="179"/>
      <c r="IP3" s="179"/>
      <c r="IQ3" s="179"/>
      <c r="IR3" s="179"/>
      <c r="IS3" s="179"/>
      <c r="IT3" s="179"/>
      <c r="IU3" s="179"/>
      <c r="IV3" s="179"/>
      <c r="IW3" s="179"/>
      <c r="IX3" s="179"/>
      <c r="IY3" s="179"/>
      <c r="IZ3" s="179"/>
      <c r="JA3" s="179"/>
      <c r="JB3" s="179"/>
      <c r="JC3" s="179"/>
      <c r="JD3" s="179"/>
      <c r="JE3" s="179"/>
      <c r="JF3" s="179"/>
      <c r="JG3" s="179"/>
      <c r="JH3" s="179"/>
      <c r="JI3" s="179"/>
      <c r="JJ3" s="179"/>
      <c r="JK3" s="179"/>
      <c r="JL3" s="179"/>
      <c r="JM3" s="179"/>
      <c r="JN3" s="179"/>
      <c r="JO3" s="179"/>
      <c r="JP3" s="179"/>
      <c r="JQ3" s="179"/>
      <c r="JR3" s="179"/>
      <c r="JS3" s="179"/>
      <c r="JT3" s="179"/>
      <c r="JU3" s="179"/>
      <c r="JV3" s="179"/>
      <c r="JW3" s="179"/>
      <c r="JX3" s="179"/>
      <c r="JY3" s="179"/>
      <c r="JZ3" s="179"/>
      <c r="KA3" s="179"/>
      <c r="KB3" s="187"/>
      <c r="KC3" s="188"/>
      <c r="KD3" s="188"/>
      <c r="KE3" s="188"/>
      <c r="KF3" s="188"/>
      <c r="KG3" s="188"/>
      <c r="KH3" s="189"/>
      <c r="KI3" s="179"/>
      <c r="KJ3" s="179"/>
      <c r="KK3" s="179"/>
      <c r="KL3" s="179"/>
      <c r="KM3" s="179"/>
      <c r="KN3" s="179"/>
      <c r="KO3" s="179"/>
      <c r="KP3" s="179"/>
      <c r="KQ3" s="179"/>
      <c r="KR3" s="179"/>
      <c r="KS3" s="179"/>
      <c r="KT3" s="179"/>
      <c r="KU3" s="179"/>
      <c r="KV3" s="179"/>
      <c r="KW3" s="179"/>
      <c r="KX3" s="179"/>
      <c r="KY3" s="179"/>
      <c r="KZ3" s="179"/>
      <c r="LA3" s="179"/>
      <c r="LB3" s="179"/>
      <c r="LC3" s="190"/>
      <c r="LD3" s="181"/>
      <c r="LE3" s="182"/>
      <c r="LF3" s="179"/>
      <c r="LG3" s="179"/>
      <c r="LH3" s="179"/>
      <c r="LI3" s="179"/>
      <c r="LJ3" s="179"/>
      <c r="LK3" s="179"/>
      <c r="LL3" s="179"/>
      <c r="LM3" s="179"/>
      <c r="LN3" s="179"/>
      <c r="LO3" s="179"/>
      <c r="LP3" s="179"/>
      <c r="LQ3" s="179"/>
      <c r="LR3" s="179"/>
      <c r="LS3" s="179"/>
      <c r="LT3" s="179"/>
      <c r="LU3" s="179"/>
      <c r="LV3" s="179"/>
      <c r="LW3" s="179"/>
      <c r="LX3" s="179"/>
      <c r="LY3" s="179"/>
      <c r="LZ3" s="179"/>
      <c r="MA3" s="184"/>
      <c r="MB3" s="186"/>
      <c r="MC3" s="179"/>
      <c r="MD3" s="179"/>
      <c r="ME3" s="179"/>
      <c r="MF3" s="179"/>
      <c r="MG3" s="179"/>
      <c r="MH3" s="179"/>
      <c r="MI3" s="184"/>
      <c r="MJ3" s="186"/>
      <c r="MK3" s="179"/>
      <c r="ML3" s="179"/>
      <c r="MM3" s="179"/>
      <c r="MN3" s="179"/>
      <c r="MO3" s="179"/>
      <c r="MP3" s="179"/>
      <c r="MQ3" s="179"/>
      <c r="MR3" s="179"/>
      <c r="MS3" s="179"/>
      <c r="MT3" s="179"/>
      <c r="MU3" s="179"/>
      <c r="MV3" s="190"/>
      <c r="MW3" s="181"/>
      <c r="MX3" s="181"/>
      <c r="MY3" s="181"/>
      <c r="MZ3" s="182"/>
      <c r="NA3" s="179"/>
      <c r="NB3" s="179"/>
      <c r="NC3" s="179"/>
      <c r="ND3" s="179"/>
      <c r="NE3" s="191"/>
      <c r="NF3" s="191"/>
      <c r="NG3" s="191"/>
      <c r="NH3" s="191"/>
      <c r="NI3" s="191"/>
      <c r="NJ3" s="191"/>
      <c r="NK3" s="191"/>
      <c r="NL3" s="191"/>
      <c r="NM3" s="191"/>
      <c r="NN3" s="191"/>
      <c r="NO3" s="191"/>
      <c r="NP3" s="191"/>
      <c r="NQ3" s="191"/>
      <c r="NR3" s="191"/>
      <c r="NS3" s="191"/>
      <c r="NT3" s="191"/>
      <c r="NU3" s="191"/>
      <c r="NV3" s="191"/>
      <c r="NW3" s="191"/>
      <c r="NX3" s="191"/>
      <c r="NY3" s="191"/>
      <c r="NZ3" s="191"/>
      <c r="OA3" s="191"/>
      <c r="OB3" s="191"/>
      <c r="OC3" s="191"/>
      <c r="OD3" s="191"/>
      <c r="OE3" s="191"/>
      <c r="OF3" s="191"/>
      <c r="OG3" s="191"/>
      <c r="OH3" s="191"/>
      <c r="OI3" s="191"/>
      <c r="OJ3" s="191"/>
      <c r="OK3" s="191"/>
      <c r="OL3" s="191"/>
      <c r="OM3" s="191"/>
      <c r="ON3" s="191"/>
      <c r="OO3" s="191"/>
      <c r="OP3" s="191"/>
      <c r="OQ3" s="191"/>
      <c r="OR3" s="191"/>
      <c r="OS3" s="191"/>
      <c r="OT3" s="191"/>
      <c r="OU3" s="191"/>
      <c r="OV3" s="191"/>
      <c r="OW3" s="191"/>
      <c r="OX3" s="191"/>
      <c r="OY3" s="191"/>
      <c r="OZ3" s="191"/>
      <c r="PA3" s="191"/>
      <c r="PB3" s="191"/>
      <c r="PC3" s="191"/>
      <c r="PD3" s="191"/>
      <c r="PE3" s="191"/>
      <c r="PF3" s="191"/>
      <c r="PG3" s="191"/>
      <c r="PH3" s="191"/>
      <c r="PI3" s="191"/>
      <c r="PJ3" s="191"/>
      <c r="PK3" s="191"/>
      <c r="PL3" s="191"/>
      <c r="PM3" s="191"/>
      <c r="PN3" s="191"/>
      <c r="PO3" s="191"/>
      <c r="PP3" s="191"/>
      <c r="PQ3" s="191"/>
      <c r="PR3" s="191"/>
      <c r="PS3" s="191"/>
      <c r="PT3" s="191"/>
      <c r="PU3" s="191"/>
      <c r="PV3" s="191"/>
      <c r="PW3" s="191"/>
      <c r="PX3" s="191"/>
      <c r="PY3" s="191"/>
      <c r="PZ3" s="191"/>
      <c r="QA3" s="191"/>
      <c r="QB3" s="191"/>
      <c r="QC3" s="191"/>
      <c r="QD3" s="191"/>
      <c r="QE3" s="191"/>
      <c r="QF3" s="191"/>
      <c r="QG3" s="191"/>
      <c r="QH3" s="191"/>
      <c r="QI3" s="191"/>
      <c r="QJ3" s="191"/>
      <c r="QK3" s="191"/>
      <c r="QL3" s="191"/>
      <c r="QM3" s="191"/>
      <c r="QN3" s="191"/>
      <c r="QO3" s="159"/>
      <c r="QP3" s="192"/>
      <c r="QQ3" s="193"/>
      <c r="QR3" s="193"/>
      <c r="QS3" s="193"/>
      <c r="QT3" s="193"/>
      <c r="QU3" s="193"/>
      <c r="QV3" s="193"/>
      <c r="QW3" s="193"/>
      <c r="QX3" s="194"/>
      <c r="QY3" s="195"/>
      <c r="QZ3" s="194"/>
      <c r="RA3" s="196"/>
      <c r="RB3" s="195"/>
      <c r="RC3" s="194"/>
      <c r="RD3" s="195"/>
      <c r="RE3" s="193"/>
      <c r="RF3" s="194"/>
      <c r="RG3" s="195"/>
      <c r="RH3" s="194"/>
      <c r="RI3" s="196"/>
      <c r="RJ3" s="196"/>
      <c r="RK3" s="196"/>
      <c r="RL3" s="196"/>
      <c r="RM3" s="195"/>
      <c r="RN3" s="194"/>
      <c r="RO3" s="196"/>
      <c r="RP3" s="196"/>
      <c r="RQ3" s="196"/>
      <c r="RR3" s="196"/>
      <c r="RS3" s="196"/>
      <c r="RT3" s="195"/>
      <c r="RU3" s="193"/>
      <c r="RV3" s="193"/>
      <c r="RW3" s="193"/>
      <c r="RX3" s="193"/>
      <c r="RY3" s="193"/>
      <c r="RZ3" s="193"/>
      <c r="SA3" s="193"/>
      <c r="SB3" s="193"/>
      <c r="SC3" s="193"/>
      <c r="SD3" s="193"/>
      <c r="SE3" s="193"/>
      <c r="SF3" s="193"/>
      <c r="SG3" s="193"/>
      <c r="SH3" s="193"/>
      <c r="SI3" s="193"/>
      <c r="SJ3" s="193"/>
      <c r="SK3" s="193"/>
      <c r="SL3" s="193"/>
      <c r="SM3" s="193"/>
      <c r="SN3" s="193"/>
      <c r="SO3" s="193"/>
      <c r="SP3" s="193"/>
      <c r="SQ3" s="193"/>
      <c r="SR3" s="193"/>
      <c r="SS3" s="193"/>
      <c r="ST3" s="193"/>
      <c r="SU3" s="193"/>
      <c r="SV3" s="193"/>
      <c r="SW3" s="193"/>
      <c r="SX3" s="193"/>
      <c r="SY3" s="193"/>
      <c r="SZ3" s="193"/>
      <c r="TA3" s="193"/>
      <c r="TB3" s="193"/>
      <c r="TC3" s="193"/>
      <c r="TD3" s="193"/>
      <c r="TE3" s="193"/>
      <c r="TF3" s="193"/>
      <c r="TG3" s="193"/>
      <c r="TH3" s="193"/>
      <c r="TI3" s="193"/>
      <c r="TJ3" s="193"/>
      <c r="TK3" s="193"/>
      <c r="TL3" s="193"/>
      <c r="TM3" s="193"/>
      <c r="TN3" s="193"/>
      <c r="TO3" s="193"/>
      <c r="TP3" s="193"/>
      <c r="TQ3" s="193"/>
      <c r="TR3" s="193"/>
      <c r="TS3" s="193"/>
      <c r="TT3" s="193"/>
      <c r="TU3" s="193"/>
      <c r="TV3" s="193"/>
      <c r="TW3" s="193"/>
      <c r="TX3" s="193"/>
      <c r="TY3" s="193"/>
      <c r="TZ3" s="193"/>
      <c r="UA3" s="193"/>
      <c r="UB3" s="193"/>
      <c r="UC3" s="193"/>
      <c r="UD3" s="193"/>
      <c r="UE3" s="193"/>
      <c r="UF3" s="193"/>
      <c r="UG3" s="193"/>
      <c r="UH3" s="193"/>
      <c r="UI3" s="193"/>
      <c r="UJ3" s="193"/>
      <c r="UK3" s="193"/>
      <c r="UL3" s="193"/>
      <c r="UM3" s="193"/>
      <c r="UN3" s="193"/>
      <c r="UO3" s="193"/>
      <c r="UP3" s="193"/>
      <c r="UQ3" s="193"/>
      <c r="UR3" s="193"/>
      <c r="US3" s="193"/>
      <c r="UT3" s="193"/>
      <c r="UU3" s="193"/>
      <c r="UV3" s="193"/>
      <c r="UW3" s="193"/>
      <c r="UX3" s="193"/>
      <c r="UY3" s="193"/>
      <c r="UZ3" s="193"/>
      <c r="VA3" s="193"/>
      <c r="VB3" s="193"/>
      <c r="VC3" s="193"/>
      <c r="VD3" s="193"/>
      <c r="VE3" s="193"/>
      <c r="VF3" s="193"/>
      <c r="VG3" s="193"/>
      <c r="VH3" s="193"/>
      <c r="VI3" s="193"/>
      <c r="VJ3" s="193"/>
      <c r="VK3" s="193"/>
      <c r="VL3" s="193"/>
      <c r="VM3" s="193"/>
      <c r="VN3" s="193"/>
      <c r="VO3" s="193"/>
      <c r="VP3" s="193"/>
      <c r="VQ3" s="193"/>
      <c r="VR3" s="193"/>
      <c r="VS3" s="193"/>
      <c r="VT3" s="193"/>
      <c r="VU3" s="193"/>
      <c r="VV3" s="193"/>
      <c r="VW3" s="193"/>
      <c r="VX3" s="197"/>
      <c r="VY3" s="197"/>
      <c r="VZ3" s="197"/>
      <c r="WA3" s="197"/>
      <c r="WB3" s="197"/>
      <c r="WC3" s="197"/>
      <c r="WD3" s="197"/>
      <c r="WE3" s="197"/>
      <c r="WF3" s="197"/>
      <c r="WG3" s="197"/>
      <c r="WH3" s="197"/>
      <c r="WI3" s="197"/>
      <c r="WJ3" s="197"/>
      <c r="WK3" s="197"/>
      <c r="WL3" s="197"/>
      <c r="WM3" s="197"/>
      <c r="WN3" s="197"/>
      <c r="WO3" s="159"/>
      <c r="WP3" s="198">
        <v>377915600</v>
      </c>
      <c r="WQ3" s="199" t="s">
        <v>343</v>
      </c>
      <c r="WR3" s="200" t="s">
        <v>344</v>
      </c>
      <c r="WS3" s="199"/>
      <c r="WT3" s="201"/>
      <c r="WU3" s="200"/>
      <c r="WV3" s="200"/>
      <c r="WW3" s="202"/>
      <c r="WX3" s="202"/>
      <c r="WY3" s="202"/>
      <c r="WZ3" s="202"/>
      <c r="XA3" s="202"/>
      <c r="XB3" s="203"/>
      <c r="XC3" s="203"/>
      <c r="XD3" s="203"/>
      <c r="XE3" s="203"/>
      <c r="XF3" s="203"/>
      <c r="XG3" s="203"/>
      <c r="XH3" s="192"/>
      <c r="XI3" s="193"/>
      <c r="XJ3" s="193"/>
      <c r="XK3" s="193"/>
      <c r="XL3" s="193"/>
      <c r="XM3" s="193"/>
      <c r="XN3" s="201"/>
      <c r="XO3" s="201"/>
      <c r="XP3" s="201"/>
      <c r="XQ3" s="201"/>
      <c r="XR3" s="201"/>
      <c r="XS3" s="201"/>
      <c r="XT3" s="201"/>
      <c r="XU3" s="201"/>
      <c r="XV3" s="201"/>
      <c r="XW3" s="201"/>
      <c r="XX3" s="201"/>
      <c r="XY3" s="201"/>
      <c r="XZ3" s="201"/>
      <c r="YA3" s="201"/>
      <c r="YB3" s="201"/>
      <c r="YC3" s="201"/>
      <c r="YD3" s="201"/>
      <c r="YE3" s="201"/>
      <c r="YF3" s="201"/>
      <c r="YG3" s="201"/>
      <c r="YH3" s="201"/>
      <c r="YI3" s="201"/>
      <c r="YJ3" s="201"/>
      <c r="YK3" s="201"/>
      <c r="YL3" s="159"/>
      <c r="YM3" s="204">
        <v>0</v>
      </c>
      <c r="YN3" s="205" t="s">
        <v>343</v>
      </c>
      <c r="YO3" s="159"/>
      <c r="YP3" s="159"/>
      <c r="YQ3" s="159"/>
      <c r="YR3" s="159"/>
      <c r="YS3" s="159"/>
      <c r="YT3" s="159"/>
      <c r="YU3" s="159"/>
      <c r="YV3" s="159"/>
      <c r="YW3" s="159"/>
      <c r="YX3" s="159"/>
      <c r="YY3" s="159"/>
      <c r="YZ3" s="159"/>
      <c r="ZA3" s="159"/>
      <c r="ZB3" s="159"/>
      <c r="ZC3" s="159"/>
      <c r="ZD3" s="159"/>
      <c r="ZE3" s="159"/>
      <c r="ZF3" s="159"/>
      <c r="ZG3" s="159"/>
      <c r="ZH3" s="159"/>
      <c r="ZI3" s="159"/>
      <c r="ZJ3" s="159"/>
      <c r="ZK3" s="159"/>
      <c r="ZL3" s="159"/>
      <c r="ZM3" s="159"/>
      <c r="ZN3" s="159"/>
      <c r="ZO3" s="159"/>
      <c r="ZP3" s="159"/>
      <c r="ZQ3" s="159"/>
      <c r="ZR3" s="159"/>
      <c r="ZS3" s="159"/>
    </row>
    <row r="4" spans="1:695" s="206" customFormat="1" ht="21">
      <c r="A4" s="207" t="s">
        <v>7</v>
      </c>
      <c r="B4" s="207" t="s">
        <v>8</v>
      </c>
      <c r="C4" s="207" t="s">
        <v>9</v>
      </c>
      <c r="D4" s="208" t="s">
        <v>10</v>
      </c>
      <c r="E4" s="209"/>
      <c r="F4" s="178"/>
      <c r="G4" s="210"/>
      <c r="H4" s="211" t="s">
        <v>345</v>
      </c>
      <c r="I4" s="212" t="s">
        <v>346</v>
      </c>
      <c r="J4" s="212" t="s">
        <v>347</v>
      </c>
      <c r="K4" s="212" t="s">
        <v>348</v>
      </c>
      <c r="L4" s="211" t="s">
        <v>349</v>
      </c>
      <c r="M4" s="212" t="s">
        <v>350</v>
      </c>
      <c r="N4" s="212" t="s">
        <v>351</v>
      </c>
      <c r="O4" s="212" t="s">
        <v>352</v>
      </c>
      <c r="P4" s="211" t="s">
        <v>353</v>
      </c>
      <c r="Q4" s="212" t="s">
        <v>354</v>
      </c>
      <c r="R4" s="212" t="s">
        <v>355</v>
      </c>
      <c r="S4" s="212" t="s">
        <v>356</v>
      </c>
      <c r="T4" s="211" t="s">
        <v>357</v>
      </c>
      <c r="U4" s="213" t="s">
        <v>345</v>
      </c>
      <c r="V4" s="214" t="s">
        <v>358</v>
      </c>
      <c r="W4" s="214" t="s">
        <v>358</v>
      </c>
      <c r="X4" s="214" t="s">
        <v>359</v>
      </c>
      <c r="Y4" s="214" t="s">
        <v>359</v>
      </c>
      <c r="Z4" s="215" t="s">
        <v>360</v>
      </c>
      <c r="AA4" s="213" t="s">
        <v>349</v>
      </c>
      <c r="AB4" s="213" t="s">
        <v>346</v>
      </c>
      <c r="AC4" s="213" t="s">
        <v>350</v>
      </c>
      <c r="AD4" s="213" t="s">
        <v>353</v>
      </c>
      <c r="AE4" s="213" t="s">
        <v>352</v>
      </c>
      <c r="AF4" s="213" t="s">
        <v>356</v>
      </c>
      <c r="AG4" s="213" t="s">
        <v>350</v>
      </c>
      <c r="AH4" s="213" t="s">
        <v>345</v>
      </c>
      <c r="AI4" s="213" t="s">
        <v>355</v>
      </c>
      <c r="AJ4" s="213" t="s">
        <v>356</v>
      </c>
      <c r="AK4" s="213" t="s">
        <v>346</v>
      </c>
      <c r="AL4" s="213" t="s">
        <v>348</v>
      </c>
      <c r="AM4" s="213" t="s">
        <v>347</v>
      </c>
      <c r="AN4" s="213" t="s">
        <v>353</v>
      </c>
      <c r="AO4" s="213" t="s">
        <v>352</v>
      </c>
      <c r="AP4" s="213" t="s">
        <v>354</v>
      </c>
      <c r="AQ4" s="213" t="s">
        <v>356</v>
      </c>
      <c r="AR4" s="213" t="s">
        <v>355</v>
      </c>
      <c r="AS4" s="213" t="s">
        <v>349</v>
      </c>
      <c r="AT4" s="213" t="s">
        <v>351</v>
      </c>
      <c r="AU4" s="213" t="s">
        <v>349</v>
      </c>
      <c r="AV4" s="213" t="s">
        <v>355</v>
      </c>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c r="KM4" s="213"/>
      <c r="KN4" s="213"/>
      <c r="KO4" s="213"/>
      <c r="KP4" s="213"/>
      <c r="KQ4" s="213"/>
      <c r="KR4" s="213"/>
      <c r="KS4" s="213"/>
      <c r="KT4" s="213"/>
      <c r="KU4" s="213"/>
      <c r="KV4" s="213"/>
      <c r="KW4" s="213"/>
      <c r="KX4" s="213"/>
      <c r="KY4" s="213"/>
      <c r="KZ4" s="213"/>
      <c r="LA4" s="213"/>
      <c r="LB4" s="213"/>
      <c r="LC4" s="213"/>
      <c r="LD4" s="213"/>
      <c r="LE4" s="213"/>
      <c r="LF4" s="213"/>
      <c r="LG4" s="213"/>
      <c r="LH4" s="213"/>
      <c r="LI4" s="213"/>
      <c r="LJ4" s="213"/>
      <c r="LK4" s="213"/>
      <c r="LL4" s="213"/>
      <c r="LM4" s="213"/>
      <c r="LN4" s="213"/>
      <c r="LO4" s="213"/>
      <c r="LP4" s="213"/>
      <c r="LQ4" s="213"/>
      <c r="LR4" s="213"/>
      <c r="LS4" s="213"/>
      <c r="LT4" s="213"/>
      <c r="LU4" s="213"/>
      <c r="LV4" s="213"/>
      <c r="LW4" s="213"/>
      <c r="LX4" s="213"/>
      <c r="LY4" s="213"/>
      <c r="LZ4" s="213"/>
      <c r="MA4" s="213"/>
      <c r="MB4" s="213"/>
      <c r="MC4" s="213"/>
      <c r="MD4" s="213"/>
      <c r="ME4" s="213"/>
      <c r="MF4" s="213"/>
      <c r="MG4" s="213"/>
      <c r="MH4" s="213"/>
      <c r="MI4" s="213"/>
      <c r="MJ4" s="213"/>
      <c r="MK4" s="213"/>
      <c r="ML4" s="213"/>
      <c r="MM4" s="213"/>
      <c r="MN4" s="213"/>
      <c r="MO4" s="213"/>
      <c r="MP4" s="213"/>
      <c r="MQ4" s="213"/>
      <c r="MR4" s="213"/>
      <c r="MS4" s="213"/>
      <c r="MT4" s="213"/>
      <c r="MU4" s="213"/>
      <c r="MV4" s="213"/>
      <c r="MW4" s="213"/>
      <c r="MX4" s="213"/>
      <c r="MY4" s="213"/>
      <c r="MZ4" s="213"/>
      <c r="NA4" s="213"/>
      <c r="NB4" s="213"/>
      <c r="NC4" s="213"/>
      <c r="ND4" s="213"/>
      <c r="NE4" s="216"/>
      <c r="NF4" s="216"/>
      <c r="NG4" s="216"/>
      <c r="NH4" s="216"/>
      <c r="NI4" s="216"/>
      <c r="NJ4" s="216"/>
      <c r="NK4" s="216"/>
      <c r="NL4" s="216"/>
      <c r="NM4" s="216"/>
      <c r="NN4" s="216"/>
      <c r="NO4" s="216"/>
      <c r="NP4" s="216"/>
      <c r="NQ4" s="216"/>
      <c r="NR4" s="216"/>
      <c r="NS4" s="216"/>
      <c r="NT4" s="216"/>
      <c r="NU4" s="216"/>
      <c r="NV4" s="216"/>
      <c r="NW4" s="216"/>
      <c r="NX4" s="216"/>
      <c r="NY4" s="216"/>
      <c r="NZ4" s="216"/>
      <c r="OA4" s="216"/>
      <c r="OB4" s="216"/>
      <c r="OC4" s="216"/>
      <c r="OD4" s="216"/>
      <c r="OE4" s="216"/>
      <c r="OF4" s="216"/>
      <c r="OG4" s="216"/>
      <c r="OH4" s="216"/>
      <c r="OI4" s="216"/>
      <c r="OJ4" s="216"/>
      <c r="OK4" s="216"/>
      <c r="OL4" s="216"/>
      <c r="OM4" s="216"/>
      <c r="ON4" s="216"/>
      <c r="OO4" s="216"/>
      <c r="OP4" s="216"/>
      <c r="OQ4" s="216"/>
      <c r="OR4" s="216"/>
      <c r="OS4" s="216"/>
      <c r="OT4" s="216"/>
      <c r="OU4" s="216"/>
      <c r="OV4" s="216"/>
      <c r="OW4" s="216"/>
      <c r="OX4" s="216"/>
      <c r="OY4" s="216"/>
      <c r="OZ4" s="216"/>
      <c r="PA4" s="216"/>
      <c r="PB4" s="216"/>
      <c r="PC4" s="216"/>
      <c r="PD4" s="216"/>
      <c r="PE4" s="216"/>
      <c r="PF4" s="216"/>
      <c r="PG4" s="216"/>
      <c r="PH4" s="216"/>
      <c r="PI4" s="216"/>
      <c r="PJ4" s="216"/>
      <c r="PK4" s="216"/>
      <c r="PL4" s="216"/>
      <c r="PM4" s="216"/>
      <c r="PN4" s="216"/>
      <c r="PO4" s="216"/>
      <c r="PP4" s="216"/>
      <c r="PQ4" s="216"/>
      <c r="PR4" s="216"/>
      <c r="PS4" s="216"/>
      <c r="PT4" s="216"/>
      <c r="PU4" s="216"/>
      <c r="PV4" s="216"/>
      <c r="PW4" s="216"/>
      <c r="PX4" s="216"/>
      <c r="PY4" s="216"/>
      <c r="PZ4" s="216"/>
      <c r="QA4" s="216"/>
      <c r="QB4" s="216"/>
      <c r="QC4" s="216"/>
      <c r="QD4" s="216"/>
      <c r="QE4" s="216"/>
      <c r="QF4" s="216"/>
      <c r="QG4" s="216"/>
      <c r="QH4" s="216"/>
      <c r="QI4" s="216"/>
      <c r="QJ4" s="216"/>
      <c r="QK4" s="216"/>
      <c r="QL4" s="216"/>
      <c r="QM4" s="216"/>
      <c r="QN4" s="216"/>
      <c r="QO4" s="159"/>
      <c r="QP4" s="217" t="s">
        <v>361</v>
      </c>
      <c r="QQ4" s="218"/>
      <c r="QR4" s="218"/>
      <c r="QS4" s="218"/>
      <c r="QT4" s="218"/>
      <c r="QU4" s="218"/>
      <c r="QV4" s="218"/>
      <c r="QW4" s="218"/>
      <c r="QX4" s="218"/>
      <c r="QY4" s="218"/>
      <c r="QZ4" s="218"/>
      <c r="RA4" s="218"/>
      <c r="RB4" s="218"/>
      <c r="RC4" s="218"/>
      <c r="RD4" s="218"/>
      <c r="RE4" s="218"/>
      <c r="RF4" s="218"/>
      <c r="RG4" s="218"/>
      <c r="RH4" s="218"/>
      <c r="RI4" s="218"/>
      <c r="RJ4" s="218"/>
      <c r="RK4" s="218"/>
      <c r="RL4" s="218"/>
      <c r="RM4" s="218"/>
      <c r="RN4" s="218"/>
      <c r="RO4" s="218"/>
      <c r="RP4" s="218"/>
      <c r="RQ4" s="218"/>
      <c r="RR4" s="218"/>
      <c r="RS4" s="218"/>
      <c r="RT4" s="218"/>
      <c r="RU4" s="218"/>
      <c r="RV4" s="218"/>
      <c r="RW4" s="218"/>
      <c r="RX4" s="218"/>
      <c r="RY4" s="218"/>
      <c r="RZ4" s="218"/>
      <c r="SA4" s="218"/>
      <c r="SB4" s="218"/>
      <c r="SC4" s="218"/>
      <c r="SD4" s="218"/>
      <c r="SE4" s="218"/>
      <c r="SF4" s="218"/>
      <c r="SG4" s="218"/>
      <c r="SH4" s="218"/>
      <c r="SI4" s="218"/>
      <c r="SJ4" s="218"/>
      <c r="SK4" s="218"/>
      <c r="SL4" s="218"/>
      <c r="SM4" s="218"/>
      <c r="SN4" s="218"/>
      <c r="SO4" s="218"/>
      <c r="SP4" s="218"/>
      <c r="SQ4" s="218"/>
      <c r="SR4" s="218"/>
      <c r="SS4" s="218"/>
      <c r="ST4" s="218"/>
      <c r="SU4" s="218"/>
      <c r="SV4" s="218"/>
      <c r="SW4" s="218"/>
      <c r="SX4" s="218"/>
      <c r="SY4" s="218"/>
      <c r="SZ4" s="218"/>
      <c r="TA4" s="218"/>
      <c r="TB4" s="218"/>
      <c r="TC4" s="218"/>
      <c r="TD4" s="218"/>
      <c r="TE4" s="218"/>
      <c r="TF4" s="218"/>
      <c r="TG4" s="218"/>
      <c r="TH4" s="218"/>
      <c r="TI4" s="218"/>
      <c r="TJ4" s="218"/>
      <c r="TK4" s="218"/>
      <c r="TL4" s="218"/>
      <c r="TM4" s="218"/>
      <c r="TN4" s="218"/>
      <c r="TO4" s="218"/>
      <c r="TP4" s="218"/>
      <c r="TQ4" s="218"/>
      <c r="TR4" s="218"/>
      <c r="TS4" s="218"/>
      <c r="TT4" s="218"/>
      <c r="TU4" s="218"/>
      <c r="TV4" s="218"/>
      <c r="TW4" s="218"/>
      <c r="TX4" s="218"/>
      <c r="TY4" s="218"/>
      <c r="TZ4" s="218"/>
      <c r="UA4" s="218"/>
      <c r="UB4" s="218"/>
      <c r="UC4" s="218"/>
      <c r="UD4" s="218"/>
      <c r="UE4" s="218"/>
      <c r="UF4" s="218"/>
      <c r="UG4" s="218"/>
      <c r="UH4" s="218"/>
      <c r="UI4" s="218"/>
      <c r="UJ4" s="218"/>
      <c r="UK4" s="218"/>
      <c r="UL4" s="218"/>
      <c r="UM4" s="218"/>
      <c r="UN4" s="218"/>
      <c r="UO4" s="218"/>
      <c r="UP4" s="218"/>
      <c r="UQ4" s="218"/>
      <c r="UR4" s="218"/>
      <c r="US4" s="218"/>
      <c r="UT4" s="218"/>
      <c r="UU4" s="218"/>
      <c r="UV4" s="218"/>
      <c r="UW4" s="218"/>
      <c r="UX4" s="218"/>
      <c r="UY4" s="218"/>
      <c r="UZ4" s="218"/>
      <c r="VA4" s="218"/>
      <c r="VB4" s="218"/>
      <c r="VC4" s="218"/>
      <c r="VD4" s="218"/>
      <c r="VE4" s="218"/>
      <c r="VF4" s="218"/>
      <c r="VG4" s="218"/>
      <c r="VH4" s="218"/>
      <c r="VI4" s="218"/>
      <c r="VJ4" s="218"/>
      <c r="VK4" s="218"/>
      <c r="VL4" s="218"/>
      <c r="VM4" s="218"/>
      <c r="VN4" s="218"/>
      <c r="VO4" s="218"/>
      <c r="VP4" s="218"/>
      <c r="VQ4" s="218"/>
      <c r="VR4" s="218"/>
      <c r="VS4" s="218"/>
      <c r="VT4" s="218"/>
      <c r="VU4" s="218"/>
      <c r="VV4" s="218"/>
      <c r="VW4" s="218"/>
      <c r="VX4" s="159"/>
      <c r="VY4" s="159"/>
      <c r="VZ4" s="159"/>
      <c r="WA4" s="159"/>
      <c r="WB4" s="159"/>
      <c r="WC4" s="159"/>
      <c r="WD4" s="159"/>
      <c r="WE4" s="159"/>
      <c r="WF4" s="159"/>
      <c r="WG4" s="159"/>
      <c r="WH4" s="159"/>
      <c r="WI4" s="159"/>
      <c r="WJ4" s="159"/>
      <c r="WK4" s="159"/>
      <c r="WL4" s="159"/>
      <c r="WM4" s="159"/>
      <c r="WN4" s="159"/>
      <c r="WO4" s="159"/>
      <c r="WP4" s="217" t="s">
        <v>4</v>
      </c>
      <c r="WQ4" s="219"/>
      <c r="WR4" s="220" t="s">
        <v>345</v>
      </c>
      <c r="WS4" s="219"/>
      <c r="WT4" s="219"/>
      <c r="WU4" s="220"/>
      <c r="WV4" s="220"/>
      <c r="WW4" s="221"/>
      <c r="WX4" s="221"/>
      <c r="WY4" s="221"/>
      <c r="WZ4" s="221"/>
      <c r="XA4" s="221"/>
      <c r="XB4" s="159"/>
      <c r="XC4" s="159"/>
      <c r="XD4" s="159"/>
      <c r="XE4" s="159"/>
      <c r="XF4" s="159"/>
      <c r="XG4" s="159"/>
      <c r="XH4" s="217" t="s">
        <v>361</v>
      </c>
      <c r="XI4" s="218"/>
      <c r="XJ4" s="218"/>
      <c r="XK4" s="218"/>
      <c r="XL4" s="218"/>
      <c r="XM4" s="218"/>
      <c r="XN4" s="159"/>
      <c r="XO4" s="159"/>
      <c r="XP4" s="159"/>
      <c r="XQ4" s="159"/>
      <c r="XR4" s="159"/>
      <c r="XS4" s="159"/>
      <c r="XT4" s="159"/>
      <c r="XU4" s="159"/>
      <c r="XV4" s="159"/>
      <c r="XW4" s="159"/>
      <c r="XX4" s="159"/>
      <c r="XY4" s="159"/>
      <c r="XZ4" s="159"/>
      <c r="YA4" s="159"/>
      <c r="YB4" s="159"/>
      <c r="YC4" s="159"/>
      <c r="YD4" s="159"/>
      <c r="YE4" s="159"/>
      <c r="YF4" s="159"/>
      <c r="YG4" s="159"/>
      <c r="YH4" s="159"/>
      <c r="YI4" s="159"/>
      <c r="YJ4" s="159"/>
      <c r="YK4" s="159"/>
      <c r="YL4" s="219"/>
      <c r="YM4" s="217" t="s">
        <v>5</v>
      </c>
      <c r="YN4" s="159" t="s">
        <v>362</v>
      </c>
      <c r="YO4" s="159" t="s">
        <v>363</v>
      </c>
      <c r="YP4" s="159"/>
      <c r="YQ4" s="159"/>
      <c r="YR4" s="159"/>
      <c r="YS4" s="159"/>
      <c r="YT4" s="159"/>
      <c r="YU4" s="159"/>
      <c r="YV4" s="159"/>
      <c r="YW4" s="159"/>
      <c r="YX4" s="159"/>
      <c r="YY4" s="159"/>
      <c r="YZ4" s="159"/>
      <c r="ZA4" s="159"/>
      <c r="ZB4" s="159"/>
      <c r="ZC4" s="159"/>
      <c r="ZD4" s="159"/>
      <c r="ZE4" s="159"/>
      <c r="ZF4" s="159"/>
      <c r="ZG4" s="159"/>
      <c r="ZH4" s="159"/>
      <c r="ZI4" s="159"/>
      <c r="ZJ4" s="159"/>
      <c r="ZK4" s="159"/>
      <c r="ZL4" s="159"/>
      <c r="ZM4" s="159"/>
      <c r="ZN4" s="159"/>
      <c r="ZO4" s="159"/>
      <c r="ZP4" s="159"/>
      <c r="ZQ4" s="159"/>
      <c r="ZR4" s="159"/>
      <c r="ZS4" s="159"/>
    </row>
    <row r="5" spans="1:695" s="206" customFormat="1" ht="25.5" customHeight="1">
      <c r="A5" s="222"/>
      <c r="B5" s="223"/>
      <c r="C5" s="224"/>
      <c r="D5" s="225"/>
      <c r="E5" s="226"/>
      <c r="F5" s="178"/>
      <c r="G5" s="227"/>
      <c r="H5" s="228" t="s">
        <v>364</v>
      </c>
      <c r="I5" s="229" t="s">
        <v>365</v>
      </c>
      <c r="J5" s="229" t="s">
        <v>366</v>
      </c>
      <c r="K5" s="229" t="s">
        <v>367</v>
      </c>
      <c r="L5" s="229" t="s">
        <v>368</v>
      </c>
      <c r="M5" s="229" t="s">
        <v>369</v>
      </c>
      <c r="N5" s="229" t="s">
        <v>370</v>
      </c>
      <c r="O5" s="229" t="s">
        <v>371</v>
      </c>
      <c r="P5" s="229" t="s">
        <v>372</v>
      </c>
      <c r="Q5" s="229" t="s">
        <v>373</v>
      </c>
      <c r="R5" s="229" t="s">
        <v>374</v>
      </c>
      <c r="S5" s="229" t="s">
        <v>375</v>
      </c>
      <c r="T5" s="229" t="s">
        <v>376</v>
      </c>
      <c r="U5" s="230" t="s">
        <v>377</v>
      </c>
      <c r="V5" s="231" t="s">
        <v>378</v>
      </c>
      <c r="W5" s="232" t="s">
        <v>379</v>
      </c>
      <c r="X5" s="232" t="s">
        <v>380</v>
      </c>
      <c r="Y5" s="232" t="s">
        <v>381</v>
      </c>
      <c r="Z5" s="233" t="s">
        <v>382</v>
      </c>
      <c r="AA5" s="230" t="s">
        <v>368</v>
      </c>
      <c r="AB5" s="230" t="s">
        <v>365</v>
      </c>
      <c r="AC5" s="230" t="s">
        <v>369</v>
      </c>
      <c r="AD5" s="230" t="s">
        <v>372</v>
      </c>
      <c r="AE5" s="230" t="s">
        <v>371</v>
      </c>
      <c r="AF5" s="230" t="s">
        <v>375</v>
      </c>
      <c r="AG5" s="230" t="s">
        <v>369</v>
      </c>
      <c r="AH5" s="230" t="s">
        <v>383</v>
      </c>
      <c r="AI5" s="230" t="s">
        <v>374</v>
      </c>
      <c r="AJ5" s="230" t="s">
        <v>375</v>
      </c>
      <c r="AK5" s="230" t="s">
        <v>365</v>
      </c>
      <c r="AL5" s="230" t="s">
        <v>367</v>
      </c>
      <c r="AM5" s="230" t="s">
        <v>366</v>
      </c>
      <c r="AN5" s="230" t="s">
        <v>372</v>
      </c>
      <c r="AO5" s="230" t="s">
        <v>384</v>
      </c>
      <c r="AP5" s="230" t="s">
        <v>373</v>
      </c>
      <c r="AQ5" s="230" t="s">
        <v>375</v>
      </c>
      <c r="AR5" s="230" t="s">
        <v>374</v>
      </c>
      <c r="AS5" s="230" t="s">
        <v>368</v>
      </c>
      <c r="AT5" s="230" t="s">
        <v>385</v>
      </c>
      <c r="AU5" s="230" t="s">
        <v>368</v>
      </c>
      <c r="AV5" s="230" t="s">
        <v>374</v>
      </c>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13"/>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4"/>
      <c r="NF5" s="234"/>
      <c r="NG5" s="234"/>
      <c r="NH5" s="234"/>
      <c r="NI5" s="234"/>
      <c r="NJ5" s="234"/>
      <c r="NK5" s="234"/>
      <c r="NL5" s="234"/>
      <c r="NM5" s="234"/>
      <c r="NN5" s="234"/>
      <c r="NO5" s="234"/>
      <c r="NP5" s="234"/>
      <c r="NQ5" s="234"/>
      <c r="NR5" s="234"/>
      <c r="NS5" s="234"/>
      <c r="NT5" s="234"/>
      <c r="NU5" s="234"/>
      <c r="NV5" s="234"/>
      <c r="NW5" s="234"/>
      <c r="NX5" s="234"/>
      <c r="NY5" s="234"/>
      <c r="NZ5" s="234"/>
      <c r="OA5" s="234"/>
      <c r="OB5" s="234"/>
      <c r="OC5" s="234"/>
      <c r="OD5" s="234"/>
      <c r="OE5" s="234"/>
      <c r="OF5" s="234"/>
      <c r="OG5" s="234"/>
      <c r="OH5" s="234"/>
      <c r="OI5" s="234"/>
      <c r="OJ5" s="234"/>
      <c r="OK5" s="234"/>
      <c r="OL5" s="234"/>
      <c r="OM5" s="234"/>
      <c r="ON5" s="234"/>
      <c r="OO5" s="234"/>
      <c r="OP5" s="234"/>
      <c r="OQ5" s="234"/>
      <c r="OR5" s="234"/>
      <c r="OS5" s="234"/>
      <c r="OT5" s="234"/>
      <c r="OU5" s="234"/>
      <c r="OV5" s="234"/>
      <c r="OW5" s="234"/>
      <c r="OX5" s="234"/>
      <c r="OY5" s="234"/>
      <c r="OZ5" s="234"/>
      <c r="PA5" s="234"/>
      <c r="PB5" s="234"/>
      <c r="PC5" s="234"/>
      <c r="PD5" s="234"/>
      <c r="PE5" s="234"/>
      <c r="PF5" s="234"/>
      <c r="PG5" s="234"/>
      <c r="PH5" s="234"/>
      <c r="PI5" s="234"/>
      <c r="PJ5" s="234"/>
      <c r="PK5" s="234"/>
      <c r="PL5" s="234"/>
      <c r="PM5" s="234"/>
      <c r="PN5" s="234"/>
      <c r="PO5" s="234"/>
      <c r="PP5" s="234"/>
      <c r="PQ5" s="234"/>
      <c r="PR5" s="234"/>
      <c r="PS5" s="234"/>
      <c r="PT5" s="234"/>
      <c r="PU5" s="234"/>
      <c r="PV5" s="234"/>
      <c r="PW5" s="234"/>
      <c r="PX5" s="234"/>
      <c r="PY5" s="234"/>
      <c r="PZ5" s="234"/>
      <c r="QA5" s="234"/>
      <c r="QB5" s="234"/>
      <c r="QC5" s="234"/>
      <c r="QD5" s="234"/>
      <c r="QE5" s="234"/>
      <c r="QF5" s="234"/>
      <c r="QG5" s="234"/>
      <c r="QH5" s="234"/>
      <c r="QI5" s="234"/>
      <c r="QJ5" s="234"/>
      <c r="QK5" s="234"/>
      <c r="QL5" s="234"/>
      <c r="QM5" s="234"/>
      <c r="QN5" s="234"/>
      <c r="QO5" s="159"/>
      <c r="QP5" s="235" t="s">
        <v>3</v>
      </c>
      <c r="QQ5" s="218"/>
      <c r="QR5" s="218"/>
      <c r="QS5" s="218"/>
      <c r="QT5" s="218"/>
      <c r="QU5" s="218"/>
      <c r="QV5" s="218"/>
      <c r="QW5" s="218"/>
      <c r="QX5" s="218"/>
      <c r="QY5" s="218"/>
      <c r="QZ5" s="218"/>
      <c r="RA5" s="218"/>
      <c r="RB5" s="218"/>
      <c r="RC5" s="218"/>
      <c r="RD5" s="218"/>
      <c r="RE5" s="218"/>
      <c r="RF5" s="218"/>
      <c r="RG5" s="218"/>
      <c r="RH5" s="218"/>
      <c r="RI5" s="218"/>
      <c r="RJ5" s="218"/>
      <c r="RK5" s="218"/>
      <c r="RL5" s="218"/>
      <c r="RM5" s="218"/>
      <c r="RN5" s="218"/>
      <c r="RO5" s="218"/>
      <c r="RP5" s="218"/>
      <c r="RQ5" s="218"/>
      <c r="RR5" s="218"/>
      <c r="RS5" s="218"/>
      <c r="RT5" s="218"/>
      <c r="RU5" s="218"/>
      <c r="RV5" s="218"/>
      <c r="RW5" s="218"/>
      <c r="RX5" s="218"/>
      <c r="RY5" s="218"/>
      <c r="RZ5" s="218"/>
      <c r="SA5" s="218"/>
      <c r="SB5" s="218"/>
      <c r="SC5" s="218"/>
      <c r="SD5" s="218"/>
      <c r="SE5" s="218"/>
      <c r="SF5" s="218"/>
      <c r="SG5" s="218"/>
      <c r="SH5" s="218"/>
      <c r="SI5" s="218"/>
      <c r="SJ5" s="218"/>
      <c r="SK5" s="218"/>
      <c r="SL5" s="218"/>
      <c r="SM5" s="218"/>
      <c r="SN5" s="218"/>
      <c r="SO5" s="218"/>
      <c r="SP5" s="218"/>
      <c r="SQ5" s="218"/>
      <c r="SR5" s="218"/>
      <c r="SS5" s="218"/>
      <c r="ST5" s="218"/>
      <c r="SU5" s="218"/>
      <c r="SV5" s="218"/>
      <c r="SW5" s="218"/>
      <c r="SX5" s="218"/>
      <c r="SY5" s="218"/>
      <c r="SZ5" s="218"/>
      <c r="TA5" s="218"/>
      <c r="TB5" s="218"/>
      <c r="TC5" s="218"/>
      <c r="TD5" s="218"/>
      <c r="TE5" s="218"/>
      <c r="TF5" s="218"/>
      <c r="TG5" s="218"/>
      <c r="TH5" s="218"/>
      <c r="TI5" s="218"/>
      <c r="TJ5" s="218"/>
      <c r="TK5" s="218"/>
      <c r="TL5" s="218"/>
      <c r="TM5" s="218"/>
      <c r="TN5" s="218"/>
      <c r="TO5" s="218"/>
      <c r="TP5" s="218"/>
      <c r="TQ5" s="218"/>
      <c r="TR5" s="218"/>
      <c r="TS5" s="218"/>
      <c r="TT5" s="218"/>
      <c r="TU5" s="218"/>
      <c r="TV5" s="218"/>
      <c r="TW5" s="218"/>
      <c r="TX5" s="218"/>
      <c r="TY5" s="218"/>
      <c r="TZ5" s="218"/>
      <c r="UA5" s="218"/>
      <c r="UB5" s="218"/>
      <c r="UC5" s="218"/>
      <c r="UD5" s="218"/>
      <c r="UE5" s="218"/>
      <c r="UF5" s="218"/>
      <c r="UG5" s="218"/>
      <c r="UH5" s="218"/>
      <c r="UI5" s="218"/>
      <c r="UJ5" s="218"/>
      <c r="UK5" s="218"/>
      <c r="UL5" s="218"/>
      <c r="UM5" s="218"/>
      <c r="UN5" s="218"/>
      <c r="UO5" s="218"/>
      <c r="UP5" s="218"/>
      <c r="UQ5" s="218"/>
      <c r="UR5" s="218"/>
      <c r="US5" s="218"/>
      <c r="UT5" s="218"/>
      <c r="UU5" s="218"/>
      <c r="UV5" s="218"/>
      <c r="UW5" s="218"/>
      <c r="UX5" s="218"/>
      <c r="UY5" s="218"/>
      <c r="UZ5" s="218"/>
      <c r="VA5" s="218"/>
      <c r="VB5" s="218"/>
      <c r="VC5" s="218"/>
      <c r="VD5" s="218"/>
      <c r="VE5" s="218"/>
      <c r="VF5" s="218"/>
      <c r="VG5" s="218"/>
      <c r="VH5" s="218"/>
      <c r="VI5" s="218"/>
      <c r="VJ5" s="218"/>
      <c r="VK5" s="218"/>
      <c r="VL5" s="218"/>
      <c r="VM5" s="218"/>
      <c r="VN5" s="218"/>
      <c r="VO5" s="218"/>
      <c r="VP5" s="218"/>
      <c r="VQ5" s="218"/>
      <c r="VR5" s="218"/>
      <c r="VS5" s="218"/>
      <c r="VT5" s="218"/>
      <c r="VU5" s="218"/>
      <c r="VV5" s="218"/>
      <c r="VW5" s="218"/>
      <c r="VX5" s="159"/>
      <c r="VY5" s="159"/>
      <c r="VZ5" s="159"/>
      <c r="WA5" s="159"/>
      <c r="WB5" s="159"/>
      <c r="WC5" s="159"/>
      <c r="WD5" s="159"/>
      <c r="WE5" s="159"/>
      <c r="WF5" s="159"/>
      <c r="WG5" s="159"/>
      <c r="WH5" s="159"/>
      <c r="WI5" s="159"/>
      <c r="WJ5" s="159"/>
      <c r="WK5" s="159"/>
      <c r="WL5" s="159"/>
      <c r="WM5" s="159"/>
      <c r="WN5" s="159"/>
      <c r="WO5" s="159"/>
      <c r="WP5" s="235"/>
      <c r="WQ5" s="219"/>
      <c r="WR5" s="171" t="s">
        <v>386</v>
      </c>
      <c r="WS5" s="236"/>
      <c r="WT5" s="159"/>
      <c r="WU5" s="237"/>
      <c r="WV5" s="237"/>
      <c r="WW5" s="221"/>
      <c r="WX5" s="221"/>
      <c r="WY5" s="221"/>
      <c r="WZ5" s="221"/>
      <c r="XA5" s="221"/>
      <c r="XB5" s="159"/>
      <c r="XC5" s="159"/>
      <c r="XD5" s="159"/>
      <c r="XE5" s="159"/>
      <c r="XF5" s="159"/>
      <c r="XG5" s="159"/>
      <c r="XH5" s="235" t="s">
        <v>4</v>
      </c>
      <c r="XI5" s="218"/>
      <c r="XJ5" s="218"/>
      <c r="XK5" s="218"/>
      <c r="XL5" s="218"/>
      <c r="XM5" s="218"/>
      <c r="XN5" s="159"/>
      <c r="XO5" s="159"/>
      <c r="XP5" s="159"/>
      <c r="XQ5" s="159"/>
      <c r="XR5" s="159"/>
      <c r="XS5" s="159"/>
      <c r="XT5" s="159"/>
      <c r="XU5" s="159"/>
      <c r="XV5" s="159"/>
      <c r="XW5" s="159"/>
      <c r="XX5" s="159"/>
      <c r="XY5" s="159"/>
      <c r="XZ5" s="159"/>
      <c r="YA5" s="159"/>
      <c r="YB5" s="159"/>
      <c r="YC5" s="159"/>
      <c r="YD5" s="159"/>
      <c r="YE5" s="159"/>
      <c r="YF5" s="159"/>
      <c r="YG5" s="159"/>
      <c r="YH5" s="159"/>
      <c r="YI5" s="159"/>
      <c r="YJ5" s="159"/>
      <c r="YK5" s="159"/>
      <c r="YL5" s="159"/>
      <c r="YM5" s="235"/>
      <c r="YN5" s="172"/>
      <c r="YO5" s="159" t="s">
        <v>368</v>
      </c>
      <c r="YP5" s="159"/>
      <c r="YQ5" s="159"/>
      <c r="YR5" s="159"/>
      <c r="YS5" s="159"/>
      <c r="YT5" s="159"/>
      <c r="YU5" s="159"/>
      <c r="YV5" s="159"/>
      <c r="YW5" s="159"/>
      <c r="YX5" s="159"/>
      <c r="YY5" s="159"/>
      <c r="YZ5" s="159"/>
      <c r="ZA5" s="159"/>
      <c r="ZB5" s="159"/>
      <c r="ZC5" s="159"/>
      <c r="ZD5" s="159"/>
      <c r="ZE5" s="159"/>
      <c r="ZF5" s="159"/>
      <c r="ZG5" s="159"/>
      <c r="ZH5" s="159"/>
      <c r="ZI5" s="159"/>
      <c r="ZJ5" s="159"/>
      <c r="ZK5" s="159"/>
      <c r="ZL5" s="159"/>
      <c r="ZM5" s="159"/>
      <c r="ZN5" s="159"/>
      <c r="ZO5" s="159"/>
      <c r="ZP5" s="159"/>
      <c r="ZQ5" s="159"/>
      <c r="ZR5" s="159"/>
      <c r="ZS5" s="159"/>
    </row>
    <row r="6" spans="1:695">
      <c r="A6" s="238">
        <v>99</v>
      </c>
      <c r="B6" s="239" t="s">
        <v>387</v>
      </c>
      <c r="C6" s="240"/>
      <c r="D6" s="240"/>
      <c r="E6" s="164">
        <v>121054838</v>
      </c>
      <c r="G6" s="242">
        <v>121054838</v>
      </c>
      <c r="H6" s="242">
        <v>0</v>
      </c>
      <c r="I6" s="242">
        <v>0</v>
      </c>
      <c r="J6" s="242">
        <v>0</v>
      </c>
      <c r="K6" s="242">
        <v>0</v>
      </c>
      <c r="L6" s="242">
        <v>0</v>
      </c>
      <c r="M6" s="242">
        <v>0</v>
      </c>
      <c r="N6" s="242">
        <v>0</v>
      </c>
      <c r="O6" s="242">
        <v>0</v>
      </c>
      <c r="P6" s="242">
        <v>0</v>
      </c>
      <c r="Q6" s="242">
        <v>0</v>
      </c>
      <c r="R6" s="242">
        <v>0</v>
      </c>
      <c r="S6" s="242">
        <v>0</v>
      </c>
      <c r="T6" s="242">
        <v>0</v>
      </c>
      <c r="U6" s="242">
        <v>17652300</v>
      </c>
      <c r="V6" s="242">
        <v>1054800</v>
      </c>
      <c r="W6" s="242">
        <v>1728000</v>
      </c>
      <c r="X6" s="242">
        <v>3057000</v>
      </c>
      <c r="Y6" s="242">
        <v>9117900</v>
      </c>
      <c r="Z6" s="242">
        <v>10904500</v>
      </c>
      <c r="AA6" s="242">
        <v>25862200</v>
      </c>
      <c r="AB6" s="242">
        <v>3664200</v>
      </c>
      <c r="AC6" s="242">
        <v>4411900</v>
      </c>
      <c r="AD6" s="242">
        <v>1188000</v>
      </c>
      <c r="AE6" s="242">
        <v>396000</v>
      </c>
      <c r="AF6" s="242">
        <v>16972400</v>
      </c>
      <c r="AG6" s="242">
        <v>6664650</v>
      </c>
      <c r="AH6" s="242">
        <v>512168</v>
      </c>
      <c r="AI6" s="242">
        <v>1714600</v>
      </c>
      <c r="AJ6" s="242">
        <v>21511500</v>
      </c>
      <c r="AK6" s="242">
        <v>10127900</v>
      </c>
      <c r="AL6" s="242">
        <v>1685480</v>
      </c>
      <c r="AM6" s="242">
        <v>2289800</v>
      </c>
      <c r="AN6" s="242">
        <v>2506000</v>
      </c>
      <c r="AO6" s="242">
        <v>1640000</v>
      </c>
      <c r="AP6" s="242">
        <v>468720</v>
      </c>
      <c r="AQ6" s="242">
        <v>29760</v>
      </c>
      <c r="AR6" s="242">
        <v>120000</v>
      </c>
      <c r="AS6" s="242">
        <v>137760</v>
      </c>
      <c r="AT6" s="242">
        <v>1348500</v>
      </c>
      <c r="AU6" s="242">
        <v>5000</v>
      </c>
      <c r="AV6" s="242">
        <v>146000</v>
      </c>
      <c r="AW6" s="242">
        <v>0</v>
      </c>
      <c r="AX6" s="242">
        <v>0</v>
      </c>
      <c r="AY6" s="242">
        <v>0</v>
      </c>
      <c r="AZ6" s="242">
        <v>0</v>
      </c>
      <c r="BA6" s="242">
        <v>0</v>
      </c>
      <c r="BB6" s="242">
        <v>0</v>
      </c>
      <c r="BC6" s="242">
        <v>0</v>
      </c>
      <c r="BD6" s="242">
        <v>0</v>
      </c>
      <c r="BE6" s="242">
        <v>0</v>
      </c>
      <c r="BF6" s="242">
        <v>0</v>
      </c>
      <c r="BG6" s="242">
        <v>0</v>
      </c>
      <c r="BH6" s="242">
        <v>0</v>
      </c>
      <c r="BI6" s="242">
        <v>0</v>
      </c>
      <c r="BJ6" s="242">
        <v>0</v>
      </c>
      <c r="BK6" s="242">
        <v>0</v>
      </c>
      <c r="BL6" s="242">
        <v>0</v>
      </c>
      <c r="BM6" s="242">
        <v>0</v>
      </c>
      <c r="BN6" s="242">
        <v>0</v>
      </c>
      <c r="BO6" s="242">
        <v>0</v>
      </c>
      <c r="BP6" s="242">
        <v>0</v>
      </c>
      <c r="BQ6" s="242">
        <v>0</v>
      </c>
      <c r="BR6" s="242">
        <v>0</v>
      </c>
      <c r="BS6" s="242">
        <v>0</v>
      </c>
      <c r="BT6" s="242">
        <v>0</v>
      </c>
      <c r="BU6" s="242">
        <v>0</v>
      </c>
      <c r="BV6" s="242">
        <v>0</v>
      </c>
      <c r="BW6" s="242">
        <v>0</v>
      </c>
      <c r="BX6" s="242">
        <v>0</v>
      </c>
      <c r="BY6" s="242">
        <v>0</v>
      </c>
      <c r="BZ6" s="242">
        <v>0</v>
      </c>
      <c r="CA6" s="242">
        <v>0</v>
      </c>
      <c r="CB6" s="242">
        <v>0</v>
      </c>
      <c r="CC6" s="242">
        <v>0</v>
      </c>
      <c r="CD6" s="242">
        <v>0</v>
      </c>
      <c r="CE6" s="242">
        <v>0</v>
      </c>
      <c r="CF6" s="242">
        <v>0</v>
      </c>
      <c r="CG6" s="242">
        <v>0</v>
      </c>
      <c r="CH6" s="242">
        <v>0</v>
      </c>
      <c r="CI6" s="242">
        <v>0</v>
      </c>
      <c r="CJ6" s="242">
        <v>0</v>
      </c>
      <c r="CK6" s="242">
        <v>0</v>
      </c>
      <c r="CL6" s="242">
        <v>0</v>
      </c>
      <c r="CM6" s="242">
        <v>0</v>
      </c>
      <c r="CN6" s="242">
        <v>0</v>
      </c>
      <c r="CO6" s="242">
        <v>0</v>
      </c>
      <c r="CP6" s="242">
        <v>0</v>
      </c>
      <c r="CQ6" s="242">
        <v>0</v>
      </c>
      <c r="CR6" s="242">
        <v>0</v>
      </c>
      <c r="CS6" s="242">
        <v>0</v>
      </c>
      <c r="CT6" s="242">
        <v>0</v>
      </c>
      <c r="CU6" s="242">
        <v>0</v>
      </c>
      <c r="CV6" s="242">
        <v>0</v>
      </c>
      <c r="CW6" s="242">
        <v>0</v>
      </c>
      <c r="CX6" s="242">
        <v>0</v>
      </c>
      <c r="CY6" s="242">
        <v>0</v>
      </c>
      <c r="CZ6" s="242">
        <v>0</v>
      </c>
      <c r="DA6" s="242">
        <v>0</v>
      </c>
      <c r="DB6" s="242">
        <v>0</v>
      </c>
      <c r="DC6" s="242">
        <v>0</v>
      </c>
      <c r="DD6" s="242">
        <v>0</v>
      </c>
      <c r="DE6" s="242">
        <v>0</v>
      </c>
      <c r="DF6" s="242">
        <v>0</v>
      </c>
      <c r="DG6" s="242">
        <v>0</v>
      </c>
      <c r="DH6" s="242">
        <v>0</v>
      </c>
      <c r="DI6" s="242">
        <v>0</v>
      </c>
      <c r="DJ6" s="242">
        <v>0</v>
      </c>
      <c r="DK6" s="242">
        <v>0</v>
      </c>
      <c r="DL6" s="242">
        <v>0</v>
      </c>
      <c r="DM6" s="242">
        <v>0</v>
      </c>
      <c r="DN6" s="242">
        <v>0</v>
      </c>
      <c r="DO6" s="242">
        <v>0</v>
      </c>
      <c r="DP6" s="242">
        <v>0</v>
      </c>
      <c r="DQ6" s="243">
        <v>0</v>
      </c>
      <c r="DR6" s="242">
        <v>0</v>
      </c>
      <c r="DS6" s="242">
        <v>0</v>
      </c>
      <c r="DT6" s="242">
        <v>0</v>
      </c>
      <c r="DU6" s="242">
        <v>0</v>
      </c>
      <c r="DV6" s="242">
        <v>0</v>
      </c>
      <c r="DW6" s="243">
        <v>0</v>
      </c>
      <c r="DX6" s="242">
        <v>0</v>
      </c>
      <c r="DY6" s="242">
        <v>0</v>
      </c>
      <c r="DZ6" s="242">
        <v>0</v>
      </c>
      <c r="EA6" s="242">
        <v>0</v>
      </c>
      <c r="EB6" s="242">
        <v>0</v>
      </c>
      <c r="EC6" s="242">
        <v>0</v>
      </c>
      <c r="ED6" s="242">
        <v>0</v>
      </c>
      <c r="EE6" s="242">
        <v>0</v>
      </c>
      <c r="EF6" s="242">
        <v>0</v>
      </c>
      <c r="EG6" s="242">
        <v>0</v>
      </c>
      <c r="EH6" s="243">
        <v>0</v>
      </c>
      <c r="EI6" s="242">
        <v>0</v>
      </c>
      <c r="EJ6" s="242">
        <v>0</v>
      </c>
      <c r="EK6" s="242">
        <v>0</v>
      </c>
      <c r="EL6" s="242">
        <v>0</v>
      </c>
      <c r="EM6" s="242">
        <v>0</v>
      </c>
      <c r="EN6" s="242">
        <v>0</v>
      </c>
      <c r="EO6" s="242">
        <v>0</v>
      </c>
      <c r="EP6" s="242">
        <v>0</v>
      </c>
      <c r="EQ6" s="242">
        <v>0</v>
      </c>
      <c r="ER6" s="242">
        <v>0</v>
      </c>
      <c r="ES6" s="242">
        <v>0</v>
      </c>
      <c r="ET6" s="242">
        <v>0</v>
      </c>
      <c r="EU6" s="242">
        <v>0</v>
      </c>
      <c r="EV6" s="242">
        <v>0</v>
      </c>
      <c r="EW6" s="242">
        <v>0</v>
      </c>
      <c r="EX6" s="242">
        <v>0</v>
      </c>
      <c r="EY6" s="242">
        <v>0</v>
      </c>
      <c r="EZ6" s="242">
        <v>0</v>
      </c>
      <c r="FA6" s="242">
        <v>0</v>
      </c>
      <c r="FB6" s="242">
        <v>0</v>
      </c>
      <c r="FC6" s="242">
        <v>0</v>
      </c>
      <c r="FD6" s="242">
        <v>0</v>
      </c>
      <c r="FE6" s="242">
        <v>0</v>
      </c>
      <c r="FF6" s="242">
        <v>0</v>
      </c>
      <c r="FG6" s="242">
        <v>0</v>
      </c>
      <c r="FH6" s="242">
        <v>0</v>
      </c>
      <c r="FI6" s="242">
        <v>0</v>
      </c>
      <c r="FJ6" s="242">
        <v>0</v>
      </c>
      <c r="FK6" s="242">
        <v>0</v>
      </c>
      <c r="FL6" s="242">
        <v>0</v>
      </c>
      <c r="FM6" s="242">
        <v>0</v>
      </c>
      <c r="FN6" s="242">
        <v>0</v>
      </c>
      <c r="FO6" s="242">
        <v>0</v>
      </c>
      <c r="FP6" s="242">
        <v>0</v>
      </c>
      <c r="FQ6" s="242">
        <v>0</v>
      </c>
      <c r="FR6" s="243">
        <v>0</v>
      </c>
      <c r="FS6" s="243">
        <v>0</v>
      </c>
      <c r="FT6" s="243">
        <v>0</v>
      </c>
      <c r="FU6" s="243">
        <v>0</v>
      </c>
      <c r="FV6" s="243">
        <v>0</v>
      </c>
      <c r="FW6" s="243">
        <v>0</v>
      </c>
      <c r="FX6" s="243">
        <v>0</v>
      </c>
      <c r="FY6" s="243">
        <v>0</v>
      </c>
      <c r="FZ6" s="243">
        <v>0</v>
      </c>
      <c r="GA6" s="243">
        <v>0</v>
      </c>
      <c r="GB6" s="243">
        <v>0</v>
      </c>
      <c r="GC6" s="243">
        <v>0</v>
      </c>
      <c r="GD6" s="243">
        <v>0</v>
      </c>
      <c r="GE6" s="243">
        <v>0</v>
      </c>
      <c r="GF6" s="243">
        <v>0</v>
      </c>
      <c r="GG6" s="243">
        <v>0</v>
      </c>
      <c r="GH6" s="243">
        <v>0</v>
      </c>
      <c r="GI6" s="243">
        <v>0</v>
      </c>
      <c r="GJ6" s="243">
        <v>0</v>
      </c>
      <c r="GK6" s="243">
        <v>0</v>
      </c>
      <c r="GL6" s="243">
        <v>0</v>
      </c>
      <c r="GM6" s="243">
        <v>0</v>
      </c>
      <c r="GN6" s="243">
        <v>0</v>
      </c>
      <c r="GO6" s="243">
        <v>0</v>
      </c>
      <c r="GP6" s="243">
        <v>0</v>
      </c>
      <c r="GQ6" s="243">
        <v>0</v>
      </c>
      <c r="GR6" s="243">
        <v>0</v>
      </c>
      <c r="GS6" s="243">
        <v>0</v>
      </c>
      <c r="GT6" s="243">
        <v>0</v>
      </c>
      <c r="GU6" s="243">
        <v>0</v>
      </c>
      <c r="GV6" s="243">
        <v>0</v>
      </c>
      <c r="GW6" s="243">
        <v>0</v>
      </c>
      <c r="GX6" s="243">
        <v>0</v>
      </c>
      <c r="GY6" s="243">
        <v>0</v>
      </c>
      <c r="GZ6" s="243">
        <v>0</v>
      </c>
      <c r="HA6" s="243">
        <v>0</v>
      </c>
      <c r="HB6" s="243">
        <v>0</v>
      </c>
      <c r="HC6" s="243">
        <v>0</v>
      </c>
      <c r="HD6" s="243">
        <v>0</v>
      </c>
      <c r="HE6" s="243">
        <v>0</v>
      </c>
      <c r="HF6" s="243">
        <v>0</v>
      </c>
      <c r="HG6" s="243">
        <v>0</v>
      </c>
      <c r="HH6" s="243">
        <v>0</v>
      </c>
      <c r="HI6" s="243">
        <v>0</v>
      </c>
      <c r="HJ6" s="243">
        <v>0</v>
      </c>
      <c r="HK6" s="243">
        <v>0</v>
      </c>
      <c r="HL6" s="243">
        <v>0</v>
      </c>
      <c r="HM6" s="243">
        <v>0</v>
      </c>
      <c r="HN6" s="243">
        <v>0</v>
      </c>
      <c r="HO6" s="243">
        <v>0</v>
      </c>
      <c r="HP6" s="243">
        <v>0</v>
      </c>
      <c r="HQ6" s="243">
        <v>0</v>
      </c>
      <c r="HR6" s="243">
        <v>0</v>
      </c>
      <c r="HS6" s="243">
        <v>0</v>
      </c>
      <c r="HT6" s="243">
        <v>0</v>
      </c>
      <c r="HU6" s="243">
        <v>0</v>
      </c>
      <c r="HV6" s="243">
        <v>0</v>
      </c>
      <c r="HW6" s="243">
        <v>0</v>
      </c>
      <c r="HX6" s="243">
        <v>0</v>
      </c>
      <c r="HY6" s="243">
        <v>0</v>
      </c>
      <c r="HZ6" s="243">
        <v>0</v>
      </c>
      <c r="IA6" s="243">
        <v>0</v>
      </c>
      <c r="IB6" s="243">
        <v>0</v>
      </c>
      <c r="IC6" s="243">
        <v>0</v>
      </c>
      <c r="ID6" s="243">
        <v>0</v>
      </c>
      <c r="IE6" s="243">
        <v>0</v>
      </c>
      <c r="IF6" s="243">
        <v>0</v>
      </c>
      <c r="IG6" s="243">
        <v>0</v>
      </c>
      <c r="IH6" s="243">
        <v>0</v>
      </c>
      <c r="II6" s="243">
        <v>0</v>
      </c>
      <c r="IJ6" s="243">
        <v>0</v>
      </c>
      <c r="IK6" s="243">
        <v>0</v>
      </c>
      <c r="IL6" s="243">
        <v>0</v>
      </c>
      <c r="IM6" s="243">
        <v>0</v>
      </c>
      <c r="IN6" s="243">
        <v>0</v>
      </c>
      <c r="IO6" s="243">
        <v>0</v>
      </c>
      <c r="IP6" s="243">
        <v>0</v>
      </c>
      <c r="IQ6" s="243">
        <v>0</v>
      </c>
      <c r="IR6" s="243">
        <v>0</v>
      </c>
      <c r="IS6" s="243">
        <v>0</v>
      </c>
      <c r="IT6" s="243">
        <v>0</v>
      </c>
      <c r="IU6" s="243">
        <v>0</v>
      </c>
      <c r="IV6" s="243">
        <v>0</v>
      </c>
      <c r="IW6" s="243">
        <v>0</v>
      </c>
      <c r="IX6" s="243">
        <v>0</v>
      </c>
      <c r="IY6" s="243">
        <v>0</v>
      </c>
      <c r="IZ6" s="243">
        <v>0</v>
      </c>
      <c r="JA6" s="243">
        <v>0</v>
      </c>
      <c r="JB6" s="243">
        <v>0</v>
      </c>
      <c r="JC6" s="243">
        <v>0</v>
      </c>
      <c r="JD6" s="243">
        <v>0</v>
      </c>
      <c r="JE6" s="243">
        <v>0</v>
      </c>
      <c r="JF6" s="243">
        <v>0</v>
      </c>
      <c r="JG6" s="243">
        <v>0</v>
      </c>
      <c r="JH6" s="243">
        <v>0</v>
      </c>
      <c r="JI6" s="243">
        <v>0</v>
      </c>
      <c r="JJ6" s="243">
        <v>0</v>
      </c>
      <c r="JK6" s="243">
        <v>0</v>
      </c>
      <c r="JL6" s="243">
        <v>0</v>
      </c>
      <c r="JM6" s="243">
        <v>0</v>
      </c>
      <c r="JN6" s="243">
        <v>0</v>
      </c>
      <c r="JO6" s="243">
        <v>0</v>
      </c>
      <c r="JP6" s="243">
        <v>0</v>
      </c>
      <c r="JQ6" s="243">
        <v>0</v>
      </c>
      <c r="JR6" s="243">
        <v>0</v>
      </c>
      <c r="JS6" s="243">
        <v>0</v>
      </c>
      <c r="JT6" s="243">
        <v>0</v>
      </c>
      <c r="JU6" s="243">
        <v>0</v>
      </c>
      <c r="JV6" s="243">
        <v>0</v>
      </c>
      <c r="JW6" s="243">
        <v>0</v>
      </c>
      <c r="JX6" s="243">
        <v>0</v>
      </c>
      <c r="JY6" s="243">
        <v>0</v>
      </c>
      <c r="JZ6" s="243">
        <v>0</v>
      </c>
      <c r="KA6" s="243">
        <v>0</v>
      </c>
      <c r="KB6" s="243">
        <v>0</v>
      </c>
      <c r="KC6" s="243">
        <v>0</v>
      </c>
      <c r="KD6" s="243">
        <v>0</v>
      </c>
      <c r="KE6" s="243">
        <v>0</v>
      </c>
      <c r="KF6" s="243">
        <v>0</v>
      </c>
      <c r="KG6" s="243">
        <v>0</v>
      </c>
      <c r="KH6" s="243">
        <v>0</v>
      </c>
      <c r="KI6" s="243">
        <v>0</v>
      </c>
      <c r="KJ6" s="243">
        <v>0</v>
      </c>
      <c r="KK6" s="243">
        <v>0</v>
      </c>
      <c r="KL6" s="243">
        <v>0</v>
      </c>
      <c r="KM6" s="243">
        <v>0</v>
      </c>
      <c r="KN6" s="243">
        <v>0</v>
      </c>
      <c r="KO6" s="243">
        <v>0</v>
      </c>
      <c r="KP6" s="243">
        <v>0</v>
      </c>
      <c r="KQ6" s="243">
        <v>0</v>
      </c>
      <c r="KR6" s="243">
        <v>0</v>
      </c>
      <c r="KS6" s="243">
        <v>0</v>
      </c>
      <c r="KT6" s="243">
        <v>0</v>
      </c>
      <c r="KU6" s="243">
        <v>0</v>
      </c>
      <c r="KV6" s="243">
        <v>0</v>
      </c>
      <c r="KW6" s="243">
        <v>0</v>
      </c>
      <c r="KX6" s="243">
        <v>0</v>
      </c>
      <c r="KY6" s="243">
        <v>0</v>
      </c>
      <c r="KZ6" s="243">
        <v>0</v>
      </c>
      <c r="LA6" s="243">
        <v>0</v>
      </c>
      <c r="LB6" s="243">
        <v>0</v>
      </c>
      <c r="LC6" s="243">
        <v>0</v>
      </c>
      <c r="LD6" s="243">
        <v>0</v>
      </c>
      <c r="LE6" s="243">
        <v>0</v>
      </c>
      <c r="LF6" s="243">
        <v>0</v>
      </c>
      <c r="LG6" s="243">
        <v>0</v>
      </c>
      <c r="LH6" s="243">
        <v>0</v>
      </c>
      <c r="LI6" s="243">
        <v>0</v>
      </c>
      <c r="LJ6" s="243">
        <v>0</v>
      </c>
      <c r="LK6" s="243">
        <v>0</v>
      </c>
      <c r="LL6" s="243">
        <v>0</v>
      </c>
      <c r="LM6" s="243">
        <v>0</v>
      </c>
      <c r="LN6" s="243">
        <v>0</v>
      </c>
      <c r="LO6" s="243">
        <v>0</v>
      </c>
      <c r="LP6" s="243">
        <v>0</v>
      </c>
      <c r="LQ6" s="243">
        <v>0</v>
      </c>
      <c r="LR6" s="243">
        <v>0</v>
      </c>
      <c r="LS6" s="243">
        <v>0</v>
      </c>
      <c r="LT6" s="243">
        <v>0</v>
      </c>
      <c r="LU6" s="243">
        <v>0</v>
      </c>
      <c r="LV6" s="243">
        <v>0</v>
      </c>
      <c r="LW6" s="243">
        <v>0</v>
      </c>
      <c r="LX6" s="243">
        <v>0</v>
      </c>
      <c r="LY6" s="243">
        <v>0</v>
      </c>
      <c r="LZ6" s="243">
        <v>0</v>
      </c>
      <c r="MA6" s="243">
        <v>0</v>
      </c>
      <c r="MB6" s="243">
        <v>0</v>
      </c>
      <c r="MC6" s="243">
        <v>0</v>
      </c>
      <c r="MD6" s="243">
        <v>0</v>
      </c>
      <c r="ME6" s="243">
        <v>0</v>
      </c>
      <c r="MF6" s="243">
        <v>0</v>
      </c>
      <c r="MG6" s="243">
        <v>0</v>
      </c>
      <c r="MH6" s="243">
        <v>0</v>
      </c>
      <c r="MI6" s="243">
        <v>0</v>
      </c>
      <c r="MJ6" s="243">
        <v>0</v>
      </c>
      <c r="MK6" s="243">
        <v>0</v>
      </c>
      <c r="ML6" s="243">
        <v>0</v>
      </c>
      <c r="MM6" s="243">
        <v>0</v>
      </c>
      <c r="MN6" s="243">
        <v>0</v>
      </c>
      <c r="MO6" s="243">
        <v>0</v>
      </c>
      <c r="MP6" s="243">
        <v>0</v>
      </c>
      <c r="MQ6" s="243">
        <v>0</v>
      </c>
      <c r="MR6" s="243">
        <v>0</v>
      </c>
      <c r="MS6" s="243">
        <v>0</v>
      </c>
      <c r="MT6" s="243">
        <v>0</v>
      </c>
      <c r="MU6" s="243">
        <v>0</v>
      </c>
      <c r="MV6" s="243">
        <v>0</v>
      </c>
      <c r="MW6" s="243">
        <v>0</v>
      </c>
      <c r="MX6" s="243">
        <v>0</v>
      </c>
      <c r="MY6" s="243">
        <v>0</v>
      </c>
      <c r="MZ6" s="243">
        <v>0</v>
      </c>
      <c r="NA6" s="243">
        <v>0</v>
      </c>
      <c r="NB6" s="243">
        <v>0</v>
      </c>
      <c r="NC6" s="243">
        <v>0</v>
      </c>
      <c r="ND6" s="243">
        <v>0</v>
      </c>
      <c r="NE6" s="244"/>
      <c r="NF6" s="244"/>
      <c r="NG6" s="244"/>
      <c r="NH6" s="244"/>
      <c r="NI6" s="244"/>
      <c r="NJ6" s="244"/>
      <c r="NK6" s="244"/>
      <c r="NL6" s="244"/>
      <c r="NM6" s="244"/>
      <c r="NN6" s="244"/>
      <c r="NO6" s="244"/>
      <c r="NP6" s="244"/>
      <c r="NQ6" s="244"/>
      <c r="NR6" s="244"/>
      <c r="NS6" s="244"/>
      <c r="NT6" s="244"/>
      <c r="NU6" s="244"/>
      <c r="NV6" s="244"/>
      <c r="NW6" s="244"/>
      <c r="NX6" s="244"/>
      <c r="NY6" s="244"/>
      <c r="NZ6" s="244"/>
      <c r="OA6" s="244"/>
      <c r="OB6" s="244"/>
      <c r="OC6" s="244"/>
      <c r="OD6" s="244"/>
      <c r="OE6" s="244"/>
      <c r="OF6" s="244"/>
      <c r="OG6" s="244"/>
      <c r="OH6" s="244"/>
      <c r="OI6" s="244"/>
      <c r="OJ6" s="244"/>
      <c r="OK6" s="244"/>
      <c r="OL6" s="244"/>
      <c r="OM6" s="244"/>
      <c r="ON6" s="244"/>
      <c r="OO6" s="244"/>
      <c r="OP6" s="244"/>
      <c r="OQ6" s="244"/>
      <c r="OR6" s="244"/>
      <c r="OS6" s="244"/>
      <c r="OT6" s="244"/>
      <c r="OU6" s="244"/>
      <c r="OV6" s="244"/>
      <c r="OW6" s="244"/>
      <c r="OX6" s="244"/>
      <c r="OY6" s="244"/>
      <c r="OZ6" s="244"/>
      <c r="PA6" s="244"/>
      <c r="PB6" s="244"/>
      <c r="PC6" s="244"/>
      <c r="PD6" s="244"/>
      <c r="PE6" s="244"/>
      <c r="PF6" s="244"/>
      <c r="PG6" s="244"/>
      <c r="PH6" s="244"/>
      <c r="PI6" s="244"/>
      <c r="PJ6" s="244"/>
      <c r="PK6" s="244"/>
      <c r="PL6" s="244"/>
      <c r="PM6" s="244"/>
      <c r="PN6" s="244"/>
      <c r="PO6" s="244"/>
      <c r="PP6" s="244"/>
      <c r="PQ6" s="244"/>
      <c r="PR6" s="244"/>
      <c r="PS6" s="244"/>
      <c r="PT6" s="244"/>
      <c r="PU6" s="244"/>
      <c r="PV6" s="244"/>
      <c r="PW6" s="244"/>
      <c r="PX6" s="244"/>
      <c r="PY6" s="244"/>
      <c r="PZ6" s="244"/>
      <c r="QA6" s="244"/>
      <c r="QB6" s="244"/>
      <c r="QC6" s="244"/>
      <c r="QD6" s="244"/>
      <c r="QE6" s="244"/>
      <c r="QF6" s="244"/>
      <c r="QG6" s="244"/>
      <c r="QH6" s="244"/>
      <c r="QI6" s="244"/>
      <c r="QJ6" s="244"/>
      <c r="QK6" s="244"/>
      <c r="QL6" s="244"/>
      <c r="QM6" s="244"/>
      <c r="QN6" s="244"/>
      <c r="QP6" s="242">
        <v>0</v>
      </c>
      <c r="QQ6" s="242">
        <v>0</v>
      </c>
      <c r="QR6" s="242">
        <v>0</v>
      </c>
      <c r="QS6" s="242">
        <v>0</v>
      </c>
      <c r="QT6" s="242">
        <v>0</v>
      </c>
      <c r="QU6" s="242">
        <v>0</v>
      </c>
      <c r="QV6" s="242">
        <v>0</v>
      </c>
      <c r="QW6" s="242">
        <v>0</v>
      </c>
      <c r="QX6" s="245">
        <v>0</v>
      </c>
      <c r="QY6" s="245">
        <v>0</v>
      </c>
      <c r="QZ6" s="245">
        <v>0</v>
      </c>
      <c r="RA6" s="245">
        <v>0</v>
      </c>
      <c r="RB6" s="245">
        <v>0</v>
      </c>
      <c r="RC6" s="245">
        <v>0</v>
      </c>
      <c r="RD6" s="245">
        <v>0</v>
      </c>
      <c r="RE6" s="245">
        <v>0</v>
      </c>
      <c r="RF6" s="245">
        <v>0</v>
      </c>
      <c r="RG6" s="245">
        <v>0</v>
      </c>
      <c r="RH6" s="245">
        <v>0</v>
      </c>
      <c r="RI6" s="245">
        <v>0</v>
      </c>
      <c r="RJ6" s="245">
        <v>0</v>
      </c>
      <c r="RK6" s="245">
        <v>0</v>
      </c>
      <c r="RL6" s="245">
        <v>0</v>
      </c>
      <c r="RM6" s="245">
        <v>0</v>
      </c>
      <c r="RN6" s="245">
        <v>0</v>
      </c>
      <c r="RO6" s="245">
        <v>0</v>
      </c>
      <c r="RP6" s="245">
        <v>0</v>
      </c>
      <c r="RQ6" s="245">
        <v>0</v>
      </c>
      <c r="RR6" s="245">
        <v>0</v>
      </c>
      <c r="RS6" s="245">
        <v>0</v>
      </c>
      <c r="RT6" s="245">
        <v>0</v>
      </c>
      <c r="RU6" s="242">
        <v>0</v>
      </c>
      <c r="RV6" s="242">
        <v>0</v>
      </c>
      <c r="RW6" s="242">
        <v>0</v>
      </c>
      <c r="RX6" s="242">
        <v>0</v>
      </c>
      <c r="RY6" s="242">
        <v>0</v>
      </c>
      <c r="RZ6" s="242">
        <v>0</v>
      </c>
      <c r="SA6" s="242">
        <v>0</v>
      </c>
      <c r="SB6" s="242">
        <v>0</v>
      </c>
      <c r="SC6" s="242">
        <v>0</v>
      </c>
      <c r="SD6" s="242">
        <v>0</v>
      </c>
      <c r="SE6" s="242">
        <v>0</v>
      </c>
      <c r="SF6" s="242">
        <v>0</v>
      </c>
      <c r="SG6" s="242">
        <v>0</v>
      </c>
      <c r="SH6" s="242">
        <v>0</v>
      </c>
      <c r="SI6" s="242">
        <v>0</v>
      </c>
      <c r="SJ6" s="242">
        <v>0</v>
      </c>
      <c r="SK6" s="242">
        <v>0</v>
      </c>
      <c r="SL6" s="242">
        <v>0</v>
      </c>
      <c r="SM6" s="242">
        <v>0</v>
      </c>
      <c r="SN6" s="242">
        <v>0</v>
      </c>
      <c r="SO6" s="242">
        <v>0</v>
      </c>
      <c r="SP6" s="242">
        <v>0</v>
      </c>
      <c r="SQ6" s="242">
        <v>0</v>
      </c>
      <c r="SR6" s="242">
        <v>0</v>
      </c>
      <c r="SS6" s="242">
        <v>0</v>
      </c>
      <c r="ST6" s="242">
        <v>0</v>
      </c>
      <c r="SU6" s="242">
        <v>0</v>
      </c>
      <c r="SV6" s="242">
        <v>0</v>
      </c>
      <c r="SW6" s="242">
        <v>0</v>
      </c>
      <c r="SX6" s="242">
        <v>0</v>
      </c>
      <c r="SY6" s="242">
        <v>0</v>
      </c>
      <c r="SZ6" s="242">
        <v>0</v>
      </c>
      <c r="TA6" s="242">
        <v>0</v>
      </c>
      <c r="TB6" s="242">
        <v>0</v>
      </c>
      <c r="TC6" s="242">
        <v>0</v>
      </c>
      <c r="TD6" s="242">
        <v>0</v>
      </c>
      <c r="TE6" s="242">
        <v>0</v>
      </c>
      <c r="TF6" s="242">
        <v>0</v>
      </c>
      <c r="TG6" s="242">
        <v>0</v>
      </c>
      <c r="TH6" s="242">
        <v>0</v>
      </c>
      <c r="TI6" s="242">
        <v>0</v>
      </c>
      <c r="TJ6" s="242">
        <v>0</v>
      </c>
      <c r="TK6" s="242">
        <v>0</v>
      </c>
      <c r="TL6" s="242">
        <v>0</v>
      </c>
      <c r="TM6" s="242">
        <v>0</v>
      </c>
      <c r="TN6" s="242">
        <v>0</v>
      </c>
      <c r="TO6" s="242">
        <v>0</v>
      </c>
      <c r="TP6" s="242">
        <v>0</v>
      </c>
      <c r="TQ6" s="242">
        <v>0</v>
      </c>
      <c r="TR6" s="242">
        <v>0</v>
      </c>
      <c r="TS6" s="242">
        <v>0</v>
      </c>
      <c r="TT6" s="242">
        <v>0</v>
      </c>
      <c r="TU6" s="242">
        <v>0</v>
      </c>
      <c r="TV6" s="242">
        <v>0</v>
      </c>
      <c r="TW6" s="242">
        <v>0</v>
      </c>
      <c r="TX6" s="242">
        <v>0</v>
      </c>
      <c r="TY6" s="242">
        <v>0</v>
      </c>
      <c r="TZ6" s="242">
        <v>0</v>
      </c>
      <c r="UA6" s="242">
        <v>0</v>
      </c>
      <c r="UB6" s="242">
        <v>0</v>
      </c>
      <c r="UC6" s="242">
        <v>0</v>
      </c>
      <c r="UD6" s="242">
        <v>0</v>
      </c>
      <c r="UE6" s="242">
        <v>0</v>
      </c>
      <c r="UF6" s="242">
        <v>0</v>
      </c>
      <c r="UG6" s="242">
        <v>0</v>
      </c>
      <c r="UH6" s="242">
        <v>0</v>
      </c>
      <c r="UI6" s="242">
        <v>0</v>
      </c>
      <c r="UJ6" s="242">
        <v>0</v>
      </c>
      <c r="UK6" s="242">
        <v>0</v>
      </c>
      <c r="UL6" s="242">
        <v>0</v>
      </c>
      <c r="UM6" s="242">
        <v>0</v>
      </c>
      <c r="UN6" s="242">
        <v>0</v>
      </c>
      <c r="UO6" s="242">
        <v>0</v>
      </c>
      <c r="UP6" s="242">
        <v>0</v>
      </c>
      <c r="UQ6" s="242">
        <v>0</v>
      </c>
      <c r="UR6" s="242">
        <v>0</v>
      </c>
      <c r="US6" s="242">
        <v>0</v>
      </c>
      <c r="UT6" s="242">
        <v>0</v>
      </c>
      <c r="UU6" s="242">
        <v>0</v>
      </c>
      <c r="UV6" s="242">
        <v>0</v>
      </c>
      <c r="UW6" s="242">
        <v>0</v>
      </c>
      <c r="UX6" s="242">
        <v>0</v>
      </c>
      <c r="UY6" s="242">
        <v>0</v>
      </c>
      <c r="UZ6" s="242">
        <v>0</v>
      </c>
      <c r="VA6" s="242">
        <v>0</v>
      </c>
      <c r="VB6" s="242">
        <v>0</v>
      </c>
      <c r="VC6" s="242">
        <v>0</v>
      </c>
      <c r="VD6" s="242">
        <v>0</v>
      </c>
      <c r="VE6" s="242">
        <v>0</v>
      </c>
      <c r="VF6" s="242">
        <v>0</v>
      </c>
      <c r="VG6" s="242">
        <v>0</v>
      </c>
      <c r="VH6" s="242">
        <v>0</v>
      </c>
      <c r="VI6" s="242">
        <v>0</v>
      </c>
      <c r="VJ6" s="242">
        <v>0</v>
      </c>
      <c r="VK6" s="242">
        <v>0</v>
      </c>
      <c r="VL6" s="242">
        <v>0</v>
      </c>
      <c r="VM6" s="242">
        <v>0</v>
      </c>
      <c r="VN6" s="242">
        <v>0</v>
      </c>
      <c r="VO6" s="242">
        <v>0</v>
      </c>
      <c r="VP6" s="242">
        <v>0</v>
      </c>
      <c r="VQ6" s="242">
        <v>0</v>
      </c>
      <c r="VR6" s="242">
        <v>0</v>
      </c>
      <c r="VS6" s="242">
        <v>0</v>
      </c>
      <c r="VT6" s="242">
        <v>0</v>
      </c>
      <c r="VU6" s="242">
        <v>0</v>
      </c>
      <c r="VV6" s="242">
        <v>0</v>
      </c>
      <c r="VW6" s="242">
        <v>0</v>
      </c>
      <c r="VX6" s="242">
        <v>0</v>
      </c>
      <c r="VY6" s="242">
        <v>0</v>
      </c>
      <c r="VZ6" s="242">
        <v>0</v>
      </c>
      <c r="WA6" s="242">
        <v>0</v>
      </c>
      <c r="WB6" s="242">
        <v>0</v>
      </c>
      <c r="WC6" s="242">
        <v>0</v>
      </c>
      <c r="WD6" s="242">
        <v>0</v>
      </c>
      <c r="WE6" s="242">
        <v>0</v>
      </c>
      <c r="WF6" s="242">
        <v>0</v>
      </c>
      <c r="WG6" s="242">
        <v>0</v>
      </c>
      <c r="WH6" s="242">
        <v>0</v>
      </c>
      <c r="WI6" s="242">
        <v>0</v>
      </c>
      <c r="WJ6" s="242">
        <v>0</v>
      </c>
      <c r="WK6" s="242">
        <v>0</v>
      </c>
      <c r="WL6" s="242">
        <v>0</v>
      </c>
      <c r="WM6" s="242">
        <v>0</v>
      </c>
      <c r="WN6" s="242">
        <v>0</v>
      </c>
      <c r="WO6" s="159"/>
      <c r="WP6" s="242">
        <v>12067275</v>
      </c>
      <c r="WQ6" s="246">
        <v>0</v>
      </c>
      <c r="WR6" s="247">
        <v>12067275</v>
      </c>
      <c r="WS6" s="247">
        <v>0</v>
      </c>
      <c r="WT6" s="247">
        <v>0</v>
      </c>
      <c r="WU6" s="247">
        <v>0</v>
      </c>
      <c r="WV6" s="248">
        <v>0</v>
      </c>
      <c r="WW6" s="247">
        <v>0</v>
      </c>
      <c r="WX6" s="247">
        <v>0</v>
      </c>
      <c r="WY6" s="247">
        <v>0</v>
      </c>
      <c r="WZ6" s="247">
        <v>0</v>
      </c>
      <c r="XA6" s="247">
        <v>0</v>
      </c>
      <c r="XB6" s="247">
        <v>0</v>
      </c>
      <c r="XC6" s="247">
        <v>0</v>
      </c>
      <c r="XD6" s="247">
        <v>0</v>
      </c>
      <c r="XE6" s="247">
        <v>0</v>
      </c>
      <c r="XF6" s="247">
        <v>0</v>
      </c>
      <c r="XG6" s="247">
        <v>0</v>
      </c>
      <c r="XH6" s="245">
        <v>0</v>
      </c>
      <c r="XI6" s="242">
        <v>0</v>
      </c>
      <c r="XJ6" s="242">
        <v>0</v>
      </c>
      <c r="XK6" s="245">
        <v>0</v>
      </c>
      <c r="XL6" s="245">
        <v>0</v>
      </c>
      <c r="XM6" s="245">
        <v>0</v>
      </c>
      <c r="XN6" s="247"/>
      <c r="XO6" s="247"/>
      <c r="XP6" s="247"/>
      <c r="XQ6" s="247"/>
      <c r="XR6" s="247"/>
      <c r="XS6" s="247"/>
      <c r="XT6" s="247"/>
      <c r="XU6" s="247"/>
      <c r="XV6" s="247"/>
      <c r="XW6" s="247"/>
      <c r="XX6" s="247"/>
      <c r="XY6" s="247"/>
      <c r="XZ6" s="247"/>
      <c r="YA6" s="247"/>
      <c r="YB6" s="247"/>
      <c r="YC6" s="247"/>
      <c r="YD6" s="247"/>
      <c r="YE6" s="247"/>
      <c r="YF6" s="247"/>
      <c r="YG6" s="247"/>
      <c r="YH6" s="247"/>
      <c r="YI6" s="247"/>
      <c r="YJ6" s="247"/>
      <c r="YK6" s="247"/>
      <c r="YL6" s="247"/>
      <c r="YM6" s="242">
        <v>0</v>
      </c>
      <c r="YN6" s="242">
        <v>0</v>
      </c>
      <c r="YO6" s="242">
        <v>0</v>
      </c>
      <c r="ZQ6" s="159"/>
      <c r="ZR6" s="159"/>
      <c r="ZS6" s="159"/>
    </row>
    <row r="7" spans="1:695">
      <c r="A7" s="238">
        <v>1</v>
      </c>
      <c r="B7" s="249" t="s">
        <v>19</v>
      </c>
      <c r="C7" s="240" t="s">
        <v>20</v>
      </c>
      <c r="D7" s="240" t="s">
        <v>21</v>
      </c>
      <c r="E7" s="250">
        <v>1230465</v>
      </c>
      <c r="F7" s="241" t="s">
        <v>388</v>
      </c>
      <c r="G7" s="251">
        <v>1230465</v>
      </c>
      <c r="H7" s="252"/>
      <c r="I7" s="253"/>
      <c r="J7" s="253"/>
      <c r="K7" s="253"/>
      <c r="L7" s="253"/>
      <c r="M7" s="253"/>
      <c r="N7" s="253"/>
      <c r="O7" s="253"/>
      <c r="P7" s="253"/>
      <c r="Q7" s="253"/>
      <c r="R7" s="253"/>
      <c r="S7" s="253"/>
      <c r="T7" s="253"/>
      <c r="U7" s="254">
        <v>200000</v>
      </c>
      <c r="V7" s="254">
        <v>0</v>
      </c>
      <c r="W7" s="254">
        <v>24000</v>
      </c>
      <c r="X7" s="254">
        <v>41400</v>
      </c>
      <c r="Y7" s="254">
        <v>136700</v>
      </c>
      <c r="Z7" s="254">
        <v>128300</v>
      </c>
      <c r="AA7" s="253">
        <v>330400</v>
      </c>
      <c r="AB7" s="255"/>
      <c r="AC7" s="255">
        <v>224200</v>
      </c>
      <c r="AD7" s="254"/>
      <c r="AE7" s="254"/>
      <c r="AF7" s="254">
        <v>194400</v>
      </c>
      <c r="AG7" s="255">
        <v>130250</v>
      </c>
      <c r="AH7" s="255">
        <v>6750</v>
      </c>
      <c r="AI7" s="255"/>
      <c r="AJ7" s="255">
        <v>91090</v>
      </c>
      <c r="AK7" s="255"/>
      <c r="AL7" s="255"/>
      <c r="AM7" s="255"/>
      <c r="AN7" s="255">
        <v>32250</v>
      </c>
      <c r="AO7" s="255"/>
      <c r="AP7" s="255"/>
      <c r="AQ7" s="255"/>
      <c r="AR7" s="255"/>
      <c r="AS7" s="255"/>
      <c r="AT7" s="255">
        <v>21125</v>
      </c>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5"/>
      <c r="DQ7" s="255"/>
      <c r="DR7" s="255"/>
      <c r="DS7" s="255"/>
      <c r="DT7" s="255"/>
      <c r="DU7" s="255"/>
      <c r="DV7" s="255"/>
      <c r="DW7" s="255"/>
      <c r="DX7" s="255"/>
      <c r="DY7" s="256"/>
      <c r="DZ7" s="256"/>
      <c r="EA7" s="257"/>
      <c r="EB7" s="257"/>
      <c r="EC7" s="257"/>
      <c r="ED7" s="257"/>
      <c r="EE7" s="257"/>
      <c r="EF7" s="257"/>
      <c r="EG7" s="257"/>
      <c r="EH7" s="258"/>
      <c r="EI7" s="255"/>
      <c r="EJ7" s="255"/>
      <c r="EK7" s="255"/>
      <c r="EL7" s="255"/>
      <c r="EM7" s="255"/>
      <c r="EN7" s="255"/>
      <c r="EO7" s="255"/>
      <c r="EP7" s="255"/>
      <c r="EQ7" s="255"/>
      <c r="ER7" s="255"/>
      <c r="ES7" s="255"/>
      <c r="ET7" s="255"/>
      <c r="EU7" s="255"/>
      <c r="EV7" s="255"/>
      <c r="EW7" s="255"/>
      <c r="EX7" s="255"/>
      <c r="EY7" s="255"/>
      <c r="EZ7" s="255"/>
      <c r="FA7" s="255"/>
      <c r="FB7" s="255"/>
      <c r="FC7" s="255"/>
      <c r="FD7" s="255"/>
      <c r="FE7" s="255"/>
      <c r="FF7" s="255"/>
      <c r="FG7" s="255"/>
      <c r="FH7" s="255"/>
      <c r="FI7" s="255"/>
      <c r="FJ7" s="255"/>
      <c r="FK7" s="255"/>
      <c r="FL7" s="255"/>
      <c r="FM7" s="255"/>
      <c r="FN7" s="255"/>
      <c r="FO7" s="255"/>
      <c r="FP7" s="255"/>
      <c r="FQ7" s="255"/>
      <c r="FR7" s="255"/>
      <c r="FS7" s="255"/>
      <c r="FT7" s="255"/>
      <c r="FU7" s="255"/>
      <c r="FV7" s="255"/>
      <c r="FW7" s="255"/>
      <c r="FX7" s="255"/>
      <c r="FY7" s="255"/>
      <c r="FZ7" s="255"/>
      <c r="GA7" s="255"/>
      <c r="GB7" s="255"/>
      <c r="GC7" s="255"/>
      <c r="GD7" s="255"/>
      <c r="GE7" s="255"/>
      <c r="GF7" s="255"/>
      <c r="GG7" s="255"/>
      <c r="GH7" s="255"/>
      <c r="GI7" s="255"/>
      <c r="GJ7" s="255"/>
      <c r="GK7" s="255"/>
      <c r="GL7" s="255"/>
      <c r="GM7" s="255"/>
      <c r="GN7" s="255"/>
      <c r="GO7" s="255"/>
      <c r="GP7" s="255"/>
      <c r="GQ7" s="255"/>
      <c r="GR7" s="255"/>
      <c r="GS7" s="255"/>
      <c r="GT7" s="255"/>
      <c r="GU7" s="255"/>
      <c r="GV7" s="255"/>
      <c r="GW7" s="255"/>
      <c r="GX7" s="255"/>
      <c r="GY7" s="255"/>
      <c r="GZ7" s="255"/>
      <c r="HA7" s="255"/>
      <c r="HB7" s="255"/>
      <c r="HC7" s="255"/>
      <c r="HD7" s="255"/>
      <c r="HE7" s="255"/>
      <c r="HF7" s="255"/>
      <c r="HG7" s="255"/>
      <c r="HH7" s="255"/>
      <c r="HI7" s="255"/>
      <c r="HJ7" s="255"/>
      <c r="HK7" s="255"/>
      <c r="HL7" s="255"/>
      <c r="HM7" s="255"/>
      <c r="HN7" s="255"/>
      <c r="HO7" s="255"/>
      <c r="HP7" s="255"/>
      <c r="HQ7" s="255"/>
      <c r="HR7" s="255"/>
      <c r="HS7" s="255"/>
      <c r="HT7" s="255"/>
      <c r="HU7" s="255"/>
      <c r="HV7" s="255"/>
      <c r="HW7" s="255"/>
      <c r="HX7" s="255"/>
      <c r="HY7" s="255"/>
      <c r="HZ7" s="255"/>
      <c r="IA7" s="255"/>
      <c r="IB7" s="255"/>
      <c r="IC7" s="255"/>
      <c r="ID7" s="255"/>
      <c r="IE7" s="255"/>
      <c r="IF7" s="255"/>
      <c r="IG7" s="255"/>
      <c r="IH7" s="255"/>
      <c r="II7" s="255"/>
      <c r="IJ7" s="255"/>
      <c r="IK7" s="255"/>
      <c r="IL7" s="255"/>
      <c r="IM7" s="255"/>
      <c r="IN7" s="255"/>
      <c r="IO7" s="255"/>
      <c r="IP7" s="255"/>
      <c r="IQ7" s="255"/>
      <c r="IR7" s="255"/>
      <c r="IS7" s="255"/>
      <c r="IT7" s="255"/>
      <c r="IU7" s="255"/>
      <c r="IV7" s="255"/>
      <c r="IW7" s="255"/>
      <c r="IX7" s="255"/>
      <c r="IY7" s="255"/>
      <c r="IZ7" s="255"/>
      <c r="JA7" s="255"/>
      <c r="JB7" s="255"/>
      <c r="JC7" s="255"/>
      <c r="JD7" s="255"/>
      <c r="JE7" s="255"/>
      <c r="JF7" s="255"/>
      <c r="JG7" s="255"/>
      <c r="JH7" s="255"/>
      <c r="JI7" s="255"/>
      <c r="JJ7" s="255"/>
      <c r="JK7" s="255"/>
      <c r="JL7" s="255"/>
      <c r="JM7" s="255"/>
      <c r="JN7" s="255"/>
      <c r="JO7" s="255"/>
      <c r="JP7" s="255"/>
      <c r="JQ7" s="255"/>
      <c r="JR7" s="255"/>
      <c r="JS7" s="255"/>
      <c r="JT7" s="255"/>
      <c r="JU7" s="255"/>
      <c r="JV7" s="255"/>
      <c r="JW7" s="255"/>
      <c r="JX7" s="255"/>
      <c r="JY7" s="255"/>
      <c r="JZ7" s="255"/>
      <c r="KA7" s="255"/>
      <c r="KB7" s="255"/>
      <c r="KC7" s="255"/>
      <c r="KD7" s="255"/>
      <c r="KE7" s="255"/>
      <c r="KF7" s="255"/>
      <c r="KG7" s="255"/>
      <c r="KH7" s="255"/>
      <c r="KI7" s="255"/>
      <c r="KJ7" s="255"/>
      <c r="KK7" s="255"/>
      <c r="KL7" s="255"/>
      <c r="KM7" s="255"/>
      <c r="KN7" s="255"/>
      <c r="KO7" s="255"/>
      <c r="KP7" s="255"/>
      <c r="KQ7" s="255"/>
      <c r="KR7" s="255"/>
      <c r="KS7" s="255"/>
      <c r="KT7" s="255"/>
      <c r="KU7" s="255"/>
      <c r="KV7" s="255"/>
      <c r="KW7" s="255"/>
      <c r="KX7" s="255"/>
      <c r="KY7" s="255"/>
      <c r="KZ7" s="255"/>
      <c r="LA7" s="255"/>
      <c r="LB7" s="255"/>
      <c r="LC7" s="255"/>
      <c r="LD7" s="255"/>
      <c r="LE7" s="255"/>
      <c r="LF7" s="255"/>
      <c r="LG7" s="255"/>
      <c r="LH7" s="255"/>
      <c r="LI7" s="255"/>
      <c r="LJ7" s="255"/>
      <c r="LK7" s="255"/>
      <c r="LL7" s="255"/>
      <c r="LM7" s="255"/>
      <c r="LN7" s="255"/>
      <c r="LO7" s="255"/>
      <c r="LP7" s="255"/>
      <c r="LQ7" s="255"/>
      <c r="LR7" s="255"/>
      <c r="LS7" s="255"/>
      <c r="LT7" s="255"/>
      <c r="LU7" s="255"/>
      <c r="LV7" s="255"/>
      <c r="LW7" s="255"/>
      <c r="LX7" s="255"/>
      <c r="LY7" s="255"/>
      <c r="LZ7" s="255"/>
      <c r="MA7" s="255"/>
      <c r="MB7" s="255"/>
      <c r="MC7" s="255"/>
      <c r="MD7" s="255"/>
      <c r="ME7" s="255"/>
      <c r="MF7" s="255"/>
      <c r="MG7" s="255"/>
      <c r="MH7" s="255"/>
      <c r="MI7" s="255"/>
      <c r="MJ7" s="255"/>
      <c r="MK7" s="255"/>
      <c r="ML7" s="255"/>
      <c r="MM7" s="255"/>
      <c r="MN7" s="255"/>
      <c r="MO7" s="255"/>
      <c r="MP7" s="255"/>
      <c r="MQ7" s="255"/>
      <c r="MR7" s="255"/>
      <c r="MS7" s="255"/>
      <c r="MT7" s="255"/>
      <c r="MU7" s="255"/>
      <c r="MV7" s="255"/>
      <c r="MW7" s="255"/>
      <c r="MX7" s="255"/>
      <c r="MY7" s="255"/>
      <c r="MZ7" s="255"/>
      <c r="NA7" s="255"/>
      <c r="NB7" s="255"/>
      <c r="NC7" s="255"/>
      <c r="ND7" s="255"/>
      <c r="NE7" s="259"/>
      <c r="NF7" s="259"/>
      <c r="NG7" s="259"/>
      <c r="NH7" s="259"/>
      <c r="NI7" s="259"/>
      <c r="NJ7" s="259"/>
      <c r="NK7" s="259"/>
      <c r="NL7" s="259"/>
      <c r="NM7" s="259"/>
      <c r="NN7" s="259"/>
      <c r="NO7" s="259"/>
      <c r="NP7" s="259"/>
      <c r="NQ7" s="259"/>
      <c r="NR7" s="259"/>
      <c r="NS7" s="259"/>
      <c r="NT7" s="259"/>
      <c r="NU7" s="259"/>
      <c r="NV7" s="259"/>
      <c r="NW7" s="259"/>
      <c r="NX7" s="259"/>
      <c r="NY7" s="259"/>
      <c r="NZ7" s="259"/>
      <c r="OA7" s="259"/>
      <c r="OB7" s="259"/>
      <c r="OC7" s="259"/>
      <c r="OD7" s="259"/>
      <c r="OE7" s="259"/>
      <c r="OF7" s="259"/>
      <c r="OG7" s="259"/>
      <c r="OH7" s="259"/>
      <c r="OI7" s="259"/>
      <c r="OJ7" s="259"/>
      <c r="OK7" s="259"/>
      <c r="OL7" s="259"/>
      <c r="OM7" s="259"/>
      <c r="ON7" s="259"/>
      <c r="OO7" s="259"/>
      <c r="OP7" s="259"/>
      <c r="OQ7" s="259"/>
      <c r="OR7" s="259"/>
      <c r="OS7" s="259"/>
      <c r="OT7" s="259"/>
      <c r="OU7" s="259"/>
      <c r="OV7" s="259"/>
      <c r="OW7" s="259"/>
      <c r="OX7" s="259"/>
      <c r="OY7" s="259"/>
      <c r="OZ7" s="259"/>
      <c r="PA7" s="259"/>
      <c r="PB7" s="259"/>
      <c r="PC7" s="259"/>
      <c r="PD7" s="259"/>
      <c r="PE7" s="259"/>
      <c r="PF7" s="259"/>
      <c r="PG7" s="259"/>
      <c r="PH7" s="259"/>
      <c r="PI7" s="259"/>
      <c r="PJ7" s="259"/>
      <c r="PK7" s="259"/>
      <c r="PL7" s="259"/>
      <c r="PM7" s="259"/>
      <c r="PN7" s="259"/>
      <c r="PO7" s="259"/>
      <c r="PP7" s="259"/>
      <c r="PQ7" s="259"/>
      <c r="PR7" s="259"/>
      <c r="PS7" s="259"/>
      <c r="PT7" s="259"/>
      <c r="PU7" s="259"/>
      <c r="PV7" s="259"/>
      <c r="PW7" s="259"/>
      <c r="PX7" s="259"/>
      <c r="PY7" s="259"/>
      <c r="PZ7" s="259"/>
      <c r="QA7" s="259"/>
      <c r="QB7" s="259"/>
      <c r="QC7" s="259"/>
      <c r="QD7" s="259"/>
      <c r="QE7" s="259"/>
      <c r="QF7" s="259"/>
      <c r="QG7" s="259"/>
      <c r="QH7" s="259"/>
      <c r="QI7" s="259"/>
      <c r="QJ7" s="259"/>
      <c r="QK7" s="259"/>
      <c r="QL7" s="259"/>
      <c r="QM7" s="259"/>
      <c r="QN7" s="259"/>
      <c r="QP7" s="260">
        <v>0</v>
      </c>
      <c r="WM7" s="159"/>
      <c r="WN7" s="159"/>
      <c r="WO7" s="159"/>
      <c r="WP7" s="251">
        <v>224970</v>
      </c>
      <c r="WQ7" s="219"/>
      <c r="WR7" s="219">
        <v>224970</v>
      </c>
      <c r="XE7" s="159"/>
      <c r="XH7" s="260">
        <v>0</v>
      </c>
      <c r="YJ7" s="159"/>
      <c r="YK7" s="159"/>
      <c r="YM7" s="260">
        <v>0</v>
      </c>
      <c r="YN7" s="172"/>
      <c r="ZQ7" s="159"/>
      <c r="ZR7" s="159"/>
      <c r="ZS7" s="159"/>
    </row>
    <row r="8" spans="1:695">
      <c r="A8" s="261">
        <v>2</v>
      </c>
      <c r="B8" s="262" t="s">
        <v>22</v>
      </c>
      <c r="C8" s="240" t="s">
        <v>23</v>
      </c>
      <c r="D8" s="240" t="s">
        <v>24</v>
      </c>
      <c r="E8" s="250">
        <v>1272635</v>
      </c>
      <c r="F8" s="241" t="s">
        <v>389</v>
      </c>
      <c r="G8" s="251">
        <v>1272635</v>
      </c>
      <c r="H8" s="263"/>
      <c r="I8" s="264"/>
      <c r="J8" s="264"/>
      <c r="K8" s="264"/>
      <c r="L8" s="264"/>
      <c r="M8" s="264"/>
      <c r="N8" s="264"/>
      <c r="O8" s="264"/>
      <c r="P8" s="264"/>
      <c r="Q8" s="264"/>
      <c r="R8" s="264"/>
      <c r="S8" s="264"/>
      <c r="T8" s="264"/>
      <c r="U8" s="265">
        <v>155000</v>
      </c>
      <c r="V8" s="265">
        <v>0</v>
      </c>
      <c r="W8" s="265">
        <v>24000</v>
      </c>
      <c r="X8" s="265">
        <v>41400</v>
      </c>
      <c r="Y8" s="265">
        <v>0</v>
      </c>
      <c r="Z8" s="265">
        <v>111500</v>
      </c>
      <c r="AA8" s="264">
        <v>176900</v>
      </c>
      <c r="AB8" s="257">
        <v>92600</v>
      </c>
      <c r="AC8" s="257">
        <v>198000</v>
      </c>
      <c r="AD8" s="265"/>
      <c r="AE8" s="265"/>
      <c r="AF8" s="265">
        <v>153000</v>
      </c>
      <c r="AG8" s="257">
        <v>165450</v>
      </c>
      <c r="AH8" s="257">
        <v>4500</v>
      </c>
      <c r="AI8" s="257"/>
      <c r="AJ8" s="257">
        <v>90060</v>
      </c>
      <c r="AK8" s="257">
        <v>216000</v>
      </c>
      <c r="AL8" s="257"/>
      <c r="AM8" s="257"/>
      <c r="AN8" s="257"/>
      <c r="AO8" s="257"/>
      <c r="AP8" s="257"/>
      <c r="AQ8" s="257"/>
      <c r="AR8" s="257"/>
      <c r="AS8" s="257"/>
      <c r="AT8" s="257">
        <v>21125</v>
      </c>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6"/>
      <c r="DZ8" s="256"/>
      <c r="EA8" s="257"/>
      <c r="EB8" s="257"/>
      <c r="EC8" s="257"/>
      <c r="ED8" s="257"/>
      <c r="EE8" s="257"/>
      <c r="EF8" s="257"/>
      <c r="EG8" s="257"/>
      <c r="EH8" s="256"/>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7"/>
      <c r="IX8" s="257"/>
      <c r="IY8" s="257"/>
      <c r="IZ8" s="257"/>
      <c r="JA8" s="257"/>
      <c r="JB8" s="257"/>
      <c r="JC8" s="257"/>
      <c r="JD8" s="257"/>
      <c r="JE8" s="257"/>
      <c r="JF8" s="257"/>
      <c r="JG8" s="257"/>
      <c r="JH8" s="257"/>
      <c r="JI8" s="257"/>
      <c r="JJ8" s="257"/>
      <c r="JK8" s="257"/>
      <c r="JL8" s="257"/>
      <c r="JM8" s="257"/>
      <c r="JN8" s="257"/>
      <c r="JO8" s="257"/>
      <c r="JP8" s="257"/>
      <c r="JQ8" s="257"/>
      <c r="JR8" s="257"/>
      <c r="JS8" s="257"/>
      <c r="JT8" s="257"/>
      <c r="JU8" s="257"/>
      <c r="JV8" s="257"/>
      <c r="JW8" s="257"/>
      <c r="JX8" s="257"/>
      <c r="JY8" s="257"/>
      <c r="JZ8" s="257"/>
      <c r="KA8" s="257"/>
      <c r="KB8" s="257"/>
      <c r="KC8" s="257"/>
      <c r="KD8" s="257"/>
      <c r="KE8" s="257"/>
      <c r="KF8" s="257"/>
      <c r="KG8" s="257"/>
      <c r="KH8" s="257"/>
      <c r="KI8" s="257"/>
      <c r="KJ8" s="257"/>
      <c r="KK8" s="257"/>
      <c r="KL8" s="257"/>
      <c r="KM8" s="257"/>
      <c r="KN8" s="257"/>
      <c r="KO8" s="257"/>
      <c r="KP8" s="257"/>
      <c r="KQ8" s="257"/>
      <c r="KR8" s="257"/>
      <c r="KS8" s="257"/>
      <c r="KT8" s="257"/>
      <c r="KU8" s="257"/>
      <c r="KV8" s="257"/>
      <c r="KW8" s="257"/>
      <c r="KX8" s="257"/>
      <c r="KY8" s="257"/>
      <c r="KZ8" s="257"/>
      <c r="LA8" s="257"/>
      <c r="LB8" s="257"/>
      <c r="LC8" s="257"/>
      <c r="LD8" s="257"/>
      <c r="LE8" s="257"/>
      <c r="LF8" s="257"/>
      <c r="LG8" s="257"/>
      <c r="LH8" s="257"/>
      <c r="LI8" s="257"/>
      <c r="LJ8" s="257"/>
      <c r="LK8" s="257"/>
      <c r="LL8" s="257"/>
      <c r="LM8" s="257"/>
      <c r="LN8" s="257"/>
      <c r="LO8" s="257"/>
      <c r="LP8" s="257"/>
      <c r="LQ8" s="257"/>
      <c r="LR8" s="257"/>
      <c r="LS8" s="257"/>
      <c r="LT8" s="257"/>
      <c r="LU8" s="257"/>
      <c r="LV8" s="257"/>
      <c r="LW8" s="257"/>
      <c r="LX8" s="257"/>
      <c r="LY8" s="257"/>
      <c r="LZ8" s="257"/>
      <c r="MA8" s="257"/>
      <c r="MB8" s="257"/>
      <c r="MC8" s="257"/>
      <c r="MD8" s="257"/>
      <c r="ME8" s="257"/>
      <c r="MF8" s="257"/>
      <c r="MG8" s="257"/>
      <c r="MH8" s="257"/>
      <c r="MI8" s="257"/>
      <c r="MJ8" s="257"/>
      <c r="MK8" s="257"/>
      <c r="ML8" s="257"/>
      <c r="MM8" s="257"/>
      <c r="MN8" s="257"/>
      <c r="MO8" s="257"/>
      <c r="MP8" s="257"/>
      <c r="MQ8" s="257"/>
      <c r="MR8" s="257"/>
      <c r="MS8" s="257"/>
      <c r="MT8" s="257"/>
      <c r="MU8" s="257"/>
      <c r="MV8" s="257"/>
      <c r="MW8" s="257"/>
      <c r="MX8" s="257"/>
      <c r="MY8" s="257"/>
      <c r="MZ8" s="257"/>
      <c r="NA8" s="257"/>
      <c r="NB8" s="257"/>
      <c r="NC8" s="257"/>
      <c r="ND8" s="257"/>
      <c r="NE8" s="259"/>
      <c r="NF8" s="259"/>
      <c r="NG8" s="259"/>
      <c r="NH8" s="259"/>
      <c r="NI8" s="259"/>
      <c r="NJ8" s="259"/>
      <c r="NK8" s="259"/>
      <c r="NL8" s="259"/>
      <c r="NM8" s="259"/>
      <c r="NN8" s="259"/>
      <c r="NO8" s="259"/>
      <c r="NP8" s="259"/>
      <c r="NQ8" s="259"/>
      <c r="NR8" s="259"/>
      <c r="NS8" s="259"/>
      <c r="NT8" s="259"/>
      <c r="NU8" s="259"/>
      <c r="NV8" s="259"/>
      <c r="NW8" s="259"/>
      <c r="NX8" s="259"/>
      <c r="NY8" s="259"/>
      <c r="NZ8" s="259"/>
      <c r="OA8" s="259"/>
      <c r="OB8" s="259"/>
      <c r="OC8" s="259"/>
      <c r="OD8" s="259"/>
      <c r="OE8" s="259"/>
      <c r="OF8" s="259"/>
      <c r="OG8" s="259"/>
      <c r="OH8" s="259"/>
      <c r="OI8" s="259"/>
      <c r="OJ8" s="259"/>
      <c r="OK8" s="259"/>
      <c r="OL8" s="259"/>
      <c r="OM8" s="259"/>
      <c r="ON8" s="259"/>
      <c r="OO8" s="259"/>
      <c r="OP8" s="259"/>
      <c r="OQ8" s="259"/>
      <c r="OR8" s="259"/>
      <c r="OS8" s="259"/>
      <c r="OT8" s="259"/>
      <c r="OU8" s="259"/>
      <c r="OV8" s="259"/>
      <c r="OW8" s="259"/>
      <c r="OX8" s="259"/>
      <c r="OY8" s="259"/>
      <c r="OZ8" s="259"/>
      <c r="PA8" s="259"/>
      <c r="PB8" s="259"/>
      <c r="PC8" s="259"/>
      <c r="PD8" s="259"/>
      <c r="PE8" s="259"/>
      <c r="PF8" s="259"/>
      <c r="PG8" s="259"/>
      <c r="PH8" s="259"/>
      <c r="PI8" s="259"/>
      <c r="PJ8" s="259"/>
      <c r="PK8" s="259"/>
      <c r="PL8" s="259"/>
      <c r="PM8" s="259"/>
      <c r="PN8" s="259"/>
      <c r="PO8" s="259"/>
      <c r="PP8" s="259"/>
      <c r="PQ8" s="259"/>
      <c r="PR8" s="259"/>
      <c r="PS8" s="259"/>
      <c r="PT8" s="259"/>
      <c r="PU8" s="259"/>
      <c r="PV8" s="259"/>
      <c r="PW8" s="259"/>
      <c r="PX8" s="259"/>
      <c r="PY8" s="259"/>
      <c r="PZ8" s="259"/>
      <c r="QA8" s="259"/>
      <c r="QB8" s="259"/>
      <c r="QC8" s="259"/>
      <c r="QD8" s="259"/>
      <c r="QE8" s="259"/>
      <c r="QF8" s="259"/>
      <c r="QG8" s="259"/>
      <c r="QH8" s="259"/>
      <c r="QI8" s="259"/>
      <c r="QJ8" s="259"/>
      <c r="QK8" s="259"/>
      <c r="QL8" s="259"/>
      <c r="QM8" s="259"/>
      <c r="QN8" s="259"/>
      <c r="QP8" s="260">
        <v>0</v>
      </c>
      <c r="WM8" s="159"/>
      <c r="WN8" s="159"/>
      <c r="WO8" s="159"/>
      <c r="WP8" s="251">
        <v>157410</v>
      </c>
      <c r="WQ8" s="219"/>
      <c r="WR8" s="219">
        <v>157410</v>
      </c>
      <c r="XE8" s="159"/>
      <c r="XH8" s="266">
        <v>0</v>
      </c>
      <c r="YJ8" s="159"/>
      <c r="YK8" s="159"/>
      <c r="YM8" s="260">
        <v>0</v>
      </c>
      <c r="YN8" s="172"/>
      <c r="ZQ8" s="159"/>
      <c r="ZR8" s="159"/>
      <c r="ZS8" s="159"/>
    </row>
    <row r="9" spans="1:695">
      <c r="A9" s="261">
        <v>3</v>
      </c>
      <c r="B9" s="262" t="s">
        <v>25</v>
      </c>
      <c r="C9" s="240" t="s">
        <v>26</v>
      </c>
      <c r="D9" s="240" t="s">
        <v>27</v>
      </c>
      <c r="E9" s="250">
        <v>771310</v>
      </c>
      <c r="F9" s="241" t="s">
        <v>390</v>
      </c>
      <c r="G9" s="251">
        <v>771310</v>
      </c>
      <c r="H9" s="263"/>
      <c r="I9" s="264"/>
      <c r="J9" s="264"/>
      <c r="K9" s="264"/>
      <c r="L9" s="264"/>
      <c r="M9" s="264"/>
      <c r="N9" s="264"/>
      <c r="O9" s="264"/>
      <c r="P9" s="264"/>
      <c r="Q9" s="264"/>
      <c r="R9" s="264"/>
      <c r="S9" s="264"/>
      <c r="T9" s="264"/>
      <c r="U9" s="265">
        <v>60000</v>
      </c>
      <c r="V9" s="265">
        <v>156000</v>
      </c>
      <c r="W9" s="265">
        <v>24000</v>
      </c>
      <c r="X9" s="265">
        <v>41400</v>
      </c>
      <c r="Y9" s="265">
        <v>136700</v>
      </c>
      <c r="Z9" s="265">
        <v>60000</v>
      </c>
      <c r="AA9" s="264">
        <v>418100</v>
      </c>
      <c r="AB9" s="257"/>
      <c r="AC9" s="257"/>
      <c r="AD9" s="265"/>
      <c r="AE9" s="265"/>
      <c r="AF9" s="265">
        <v>246900</v>
      </c>
      <c r="AG9" s="257">
        <v>17750</v>
      </c>
      <c r="AH9" s="257">
        <v>4500</v>
      </c>
      <c r="AI9" s="257"/>
      <c r="AJ9" s="257">
        <v>24060</v>
      </c>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6"/>
      <c r="DZ9" s="256"/>
      <c r="EA9" s="257"/>
      <c r="EB9" s="257"/>
      <c r="EC9" s="257"/>
      <c r="ED9" s="257"/>
      <c r="EE9" s="257"/>
      <c r="EF9" s="257"/>
      <c r="EG9" s="257"/>
      <c r="EH9" s="256"/>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V9" s="257"/>
      <c r="IW9" s="257"/>
      <c r="IX9" s="257"/>
      <c r="IY9" s="257"/>
      <c r="IZ9" s="257"/>
      <c r="JA9" s="257"/>
      <c r="JB9" s="257"/>
      <c r="JC9" s="257"/>
      <c r="JD9" s="257"/>
      <c r="JE9" s="257"/>
      <c r="JF9" s="257"/>
      <c r="JG9" s="257"/>
      <c r="JH9" s="257"/>
      <c r="JI9" s="257"/>
      <c r="JJ9" s="257"/>
      <c r="JK9" s="257"/>
      <c r="JL9" s="257"/>
      <c r="JM9" s="257"/>
      <c r="JN9" s="257"/>
      <c r="JO9" s="257"/>
      <c r="JP9" s="257"/>
      <c r="JQ9" s="257"/>
      <c r="JR9" s="257"/>
      <c r="JS9" s="257"/>
      <c r="JT9" s="257"/>
      <c r="JU9" s="257"/>
      <c r="JV9" s="257"/>
      <c r="JW9" s="257"/>
      <c r="JX9" s="257"/>
      <c r="JY9" s="257"/>
      <c r="JZ9" s="257"/>
      <c r="KA9" s="257"/>
      <c r="KB9" s="257"/>
      <c r="KC9" s="257"/>
      <c r="KD9" s="257"/>
      <c r="KE9" s="257"/>
      <c r="KF9" s="257"/>
      <c r="KG9" s="257"/>
      <c r="KH9" s="257"/>
      <c r="KI9" s="257"/>
      <c r="KJ9" s="257"/>
      <c r="KK9" s="257"/>
      <c r="KL9" s="257"/>
      <c r="KM9" s="257"/>
      <c r="KN9" s="257"/>
      <c r="KO9" s="257"/>
      <c r="KP9" s="257"/>
      <c r="KQ9" s="257"/>
      <c r="KR9" s="257"/>
      <c r="KS9" s="257"/>
      <c r="KT9" s="257"/>
      <c r="KU9" s="257"/>
      <c r="KV9" s="257"/>
      <c r="KW9" s="257"/>
      <c r="KX9" s="257"/>
      <c r="KY9" s="257"/>
      <c r="KZ9" s="257"/>
      <c r="LA9" s="257"/>
      <c r="LB9" s="257"/>
      <c r="LC9" s="257"/>
      <c r="LD9" s="257"/>
      <c r="LE9" s="257"/>
      <c r="LF9" s="257"/>
      <c r="LG9" s="257"/>
      <c r="LH9" s="257"/>
      <c r="LI9" s="257"/>
      <c r="LJ9" s="257"/>
      <c r="LK9" s="257"/>
      <c r="LL9" s="257"/>
      <c r="LM9" s="257"/>
      <c r="LN9" s="257"/>
      <c r="LO9" s="257"/>
      <c r="LP9" s="257"/>
      <c r="LQ9" s="257"/>
      <c r="LR9" s="257"/>
      <c r="LS9" s="257"/>
      <c r="LT9" s="257"/>
      <c r="LU9" s="257"/>
      <c r="LV9" s="257"/>
      <c r="LW9" s="257"/>
      <c r="LX9" s="257"/>
      <c r="LY9" s="257"/>
      <c r="LZ9" s="257"/>
      <c r="MA9" s="257"/>
      <c r="MB9" s="257"/>
      <c r="MC9" s="257"/>
      <c r="MD9" s="257"/>
      <c r="ME9" s="257"/>
      <c r="MF9" s="257"/>
      <c r="MG9" s="257"/>
      <c r="MH9" s="257"/>
      <c r="MI9" s="257"/>
      <c r="MJ9" s="257"/>
      <c r="MK9" s="257"/>
      <c r="ML9" s="257"/>
      <c r="MM9" s="257"/>
      <c r="MN9" s="257"/>
      <c r="MO9" s="257"/>
      <c r="MP9" s="257"/>
      <c r="MQ9" s="257"/>
      <c r="MR9" s="257"/>
      <c r="MS9" s="257"/>
      <c r="MT9" s="257"/>
      <c r="MU9" s="257"/>
      <c r="MV9" s="257"/>
      <c r="MW9" s="257"/>
      <c r="MX9" s="257"/>
      <c r="MY9" s="257"/>
      <c r="MZ9" s="257"/>
      <c r="NA9" s="257"/>
      <c r="NB9" s="257"/>
      <c r="NC9" s="257"/>
      <c r="ND9" s="257"/>
      <c r="NE9" s="259"/>
      <c r="NF9" s="259"/>
      <c r="NG9" s="259"/>
      <c r="NH9" s="259"/>
      <c r="NI9" s="259"/>
      <c r="NJ9" s="259"/>
      <c r="NK9" s="259"/>
      <c r="NL9" s="259"/>
      <c r="NM9" s="259"/>
      <c r="NN9" s="259"/>
      <c r="NO9" s="259"/>
      <c r="NP9" s="259"/>
      <c r="NQ9" s="259"/>
      <c r="NR9" s="259"/>
      <c r="NS9" s="259"/>
      <c r="NT9" s="259"/>
      <c r="NU9" s="259"/>
      <c r="NV9" s="259"/>
      <c r="NW9" s="259"/>
      <c r="NX9" s="259"/>
      <c r="NY9" s="259"/>
      <c r="NZ9" s="259"/>
      <c r="OA9" s="259"/>
      <c r="OB9" s="259"/>
      <c r="OC9" s="259"/>
      <c r="OD9" s="259"/>
      <c r="OE9" s="259"/>
      <c r="OF9" s="259"/>
      <c r="OG9" s="259"/>
      <c r="OH9" s="259"/>
      <c r="OI9" s="259"/>
      <c r="OJ9" s="259"/>
      <c r="OK9" s="259"/>
      <c r="OL9" s="259"/>
      <c r="OM9" s="259"/>
      <c r="ON9" s="259"/>
      <c r="OO9" s="259"/>
      <c r="OP9" s="259"/>
      <c r="OQ9" s="259"/>
      <c r="OR9" s="259"/>
      <c r="OS9" s="259"/>
      <c r="OT9" s="259"/>
      <c r="OU9" s="259"/>
      <c r="OV9" s="259"/>
      <c r="OW9" s="259"/>
      <c r="OX9" s="259"/>
      <c r="OY9" s="259"/>
      <c r="OZ9" s="259"/>
      <c r="PA9" s="259"/>
      <c r="PB9" s="259"/>
      <c r="PC9" s="259"/>
      <c r="PD9" s="259"/>
      <c r="PE9" s="259"/>
      <c r="PF9" s="259"/>
      <c r="PG9" s="259"/>
      <c r="PH9" s="259"/>
      <c r="PI9" s="259"/>
      <c r="PJ9" s="259"/>
      <c r="PK9" s="259"/>
      <c r="PL9" s="259"/>
      <c r="PM9" s="259"/>
      <c r="PN9" s="259"/>
      <c r="PO9" s="259"/>
      <c r="PP9" s="259"/>
      <c r="PQ9" s="259"/>
      <c r="PR9" s="259"/>
      <c r="PS9" s="259"/>
      <c r="PT9" s="259"/>
      <c r="PU9" s="259"/>
      <c r="PV9" s="259"/>
      <c r="PW9" s="259"/>
      <c r="PX9" s="259"/>
      <c r="PY9" s="259"/>
      <c r="PZ9" s="259"/>
      <c r="QA9" s="259"/>
      <c r="QB9" s="259"/>
      <c r="QC9" s="259"/>
      <c r="QD9" s="259"/>
      <c r="QE9" s="259"/>
      <c r="QF9" s="259"/>
      <c r="QG9" s="259"/>
      <c r="QH9" s="259"/>
      <c r="QI9" s="259"/>
      <c r="QJ9" s="259"/>
      <c r="QK9" s="259"/>
      <c r="QL9" s="259"/>
      <c r="QM9" s="259"/>
      <c r="QN9" s="259"/>
      <c r="QP9" s="266">
        <v>0</v>
      </c>
      <c r="WM9" s="159"/>
      <c r="WN9" s="159"/>
      <c r="WO9" s="159"/>
      <c r="WP9" s="251">
        <v>115290</v>
      </c>
      <c r="WQ9" s="219"/>
      <c r="WR9" s="219">
        <v>115290</v>
      </c>
      <c r="XE9" s="159"/>
      <c r="XH9" s="266">
        <v>0</v>
      </c>
      <c r="YJ9" s="159"/>
      <c r="YK9" s="159"/>
      <c r="YM9" s="266">
        <v>0</v>
      </c>
      <c r="YN9" s="172"/>
      <c r="ZQ9" s="159"/>
      <c r="ZR9" s="159"/>
      <c r="ZS9" s="159"/>
    </row>
    <row r="10" spans="1:695">
      <c r="A10" s="261">
        <v>4</v>
      </c>
      <c r="B10" s="262" t="s">
        <v>28</v>
      </c>
      <c r="C10" s="240" t="s">
        <v>29</v>
      </c>
      <c r="D10" s="240" t="s">
        <v>30</v>
      </c>
      <c r="E10" s="250">
        <v>2470395</v>
      </c>
      <c r="F10" s="241" t="s">
        <v>391</v>
      </c>
      <c r="G10" s="251">
        <v>2470395</v>
      </c>
      <c r="H10" s="263"/>
      <c r="I10" s="264"/>
      <c r="J10" s="264"/>
      <c r="K10" s="264"/>
      <c r="L10" s="264"/>
      <c r="M10" s="264"/>
      <c r="N10" s="264"/>
      <c r="O10" s="264"/>
      <c r="P10" s="264"/>
      <c r="Q10" s="264"/>
      <c r="R10" s="264"/>
      <c r="S10" s="264"/>
      <c r="T10" s="264"/>
      <c r="U10" s="265">
        <v>302500</v>
      </c>
      <c r="V10" s="265">
        <v>0</v>
      </c>
      <c r="W10" s="265">
        <v>24000</v>
      </c>
      <c r="X10" s="265">
        <v>41400</v>
      </c>
      <c r="Y10" s="265">
        <v>136700</v>
      </c>
      <c r="Z10" s="265">
        <v>200000</v>
      </c>
      <c r="AA10" s="264">
        <v>402100</v>
      </c>
      <c r="AB10" s="257">
        <v>219600</v>
      </c>
      <c r="AC10" s="257"/>
      <c r="AD10" s="265"/>
      <c r="AE10" s="265"/>
      <c r="AF10" s="265">
        <v>250200</v>
      </c>
      <c r="AG10" s="257">
        <v>59750</v>
      </c>
      <c r="AH10" s="257">
        <v>4500</v>
      </c>
      <c r="AI10" s="257"/>
      <c r="AJ10" s="257">
        <v>278980</v>
      </c>
      <c r="AK10" s="257">
        <v>749000</v>
      </c>
      <c r="AL10" s="257">
        <v>52890</v>
      </c>
      <c r="AM10" s="257"/>
      <c r="AN10" s="257">
        <v>32250</v>
      </c>
      <c r="AO10" s="257">
        <v>97500</v>
      </c>
      <c r="AP10" s="257"/>
      <c r="AQ10" s="257"/>
      <c r="AR10" s="257"/>
      <c r="AS10" s="257"/>
      <c r="AT10" s="257">
        <v>21125</v>
      </c>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6"/>
      <c r="DZ10" s="256"/>
      <c r="EA10" s="257"/>
      <c r="EB10" s="257"/>
      <c r="EC10" s="257"/>
      <c r="ED10" s="257"/>
      <c r="EE10" s="257"/>
      <c r="EF10" s="257"/>
      <c r="EG10" s="257"/>
      <c r="EH10" s="256"/>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c r="IW10" s="257"/>
      <c r="IX10" s="257"/>
      <c r="IY10" s="257"/>
      <c r="IZ10" s="257"/>
      <c r="JA10" s="257"/>
      <c r="JB10" s="257"/>
      <c r="JC10" s="257"/>
      <c r="JD10" s="257"/>
      <c r="JE10" s="257"/>
      <c r="JF10" s="257"/>
      <c r="JG10" s="257"/>
      <c r="JH10" s="257"/>
      <c r="JI10" s="257"/>
      <c r="JJ10" s="257"/>
      <c r="JK10" s="257"/>
      <c r="JL10" s="257"/>
      <c r="JM10" s="257"/>
      <c r="JN10" s="257"/>
      <c r="JO10" s="257"/>
      <c r="JP10" s="257"/>
      <c r="JQ10" s="257"/>
      <c r="JR10" s="257"/>
      <c r="JS10" s="257"/>
      <c r="JT10" s="257"/>
      <c r="JU10" s="257"/>
      <c r="JV10" s="257"/>
      <c r="JW10" s="257"/>
      <c r="JX10" s="257"/>
      <c r="JY10" s="257"/>
      <c r="JZ10" s="257"/>
      <c r="KA10" s="257"/>
      <c r="KB10" s="257"/>
      <c r="KC10" s="257"/>
      <c r="KD10" s="257"/>
      <c r="KE10" s="257"/>
      <c r="KF10" s="257"/>
      <c r="KG10" s="257"/>
      <c r="KH10" s="257"/>
      <c r="KI10" s="257"/>
      <c r="KJ10" s="257"/>
      <c r="KK10" s="257"/>
      <c r="KL10" s="257"/>
      <c r="KM10" s="257"/>
      <c r="KN10" s="257"/>
      <c r="KO10" s="257"/>
      <c r="KP10" s="257"/>
      <c r="KQ10" s="257"/>
      <c r="KR10" s="257"/>
      <c r="KS10" s="257"/>
      <c r="KT10" s="257"/>
      <c r="KU10" s="257"/>
      <c r="KV10" s="257"/>
      <c r="KW10" s="257"/>
      <c r="KX10" s="257"/>
      <c r="KY10" s="257"/>
      <c r="KZ10" s="257"/>
      <c r="LA10" s="257"/>
      <c r="LB10" s="257"/>
      <c r="LC10" s="257"/>
      <c r="LD10" s="257"/>
      <c r="LE10" s="257"/>
      <c r="LF10" s="257"/>
      <c r="LG10" s="257"/>
      <c r="LH10" s="257"/>
      <c r="LI10" s="257"/>
      <c r="LJ10" s="257"/>
      <c r="LK10" s="257"/>
      <c r="LL10" s="257"/>
      <c r="LM10" s="257"/>
      <c r="LN10" s="257"/>
      <c r="LO10" s="257"/>
      <c r="LP10" s="257"/>
      <c r="LQ10" s="257"/>
      <c r="LR10" s="257"/>
      <c r="LS10" s="257"/>
      <c r="LT10" s="257"/>
      <c r="LU10" s="257"/>
      <c r="LV10" s="257"/>
      <c r="LW10" s="257"/>
      <c r="LX10" s="257"/>
      <c r="LY10" s="257"/>
      <c r="LZ10" s="257"/>
      <c r="MA10" s="257"/>
      <c r="MB10" s="257"/>
      <c r="MC10" s="257"/>
      <c r="MD10" s="257"/>
      <c r="ME10" s="257"/>
      <c r="MF10" s="257"/>
      <c r="MG10" s="257"/>
      <c r="MH10" s="257"/>
      <c r="MI10" s="257"/>
      <c r="MJ10" s="257"/>
      <c r="MK10" s="257"/>
      <c r="ML10" s="257"/>
      <c r="MM10" s="257"/>
      <c r="MN10" s="257"/>
      <c r="MO10" s="257"/>
      <c r="MP10" s="257"/>
      <c r="MQ10" s="257"/>
      <c r="MR10" s="257"/>
      <c r="MS10" s="257"/>
      <c r="MT10" s="257"/>
      <c r="MU10" s="257"/>
      <c r="MV10" s="257"/>
      <c r="MW10" s="257"/>
      <c r="MX10" s="257"/>
      <c r="MY10" s="257"/>
      <c r="MZ10" s="257"/>
      <c r="NA10" s="257"/>
      <c r="NB10" s="257"/>
      <c r="NC10" s="257"/>
      <c r="ND10" s="257"/>
      <c r="NE10" s="259"/>
      <c r="NF10" s="259"/>
      <c r="NG10" s="259"/>
      <c r="NH10" s="259"/>
      <c r="NI10" s="259"/>
      <c r="NJ10" s="259"/>
      <c r="NK10" s="259"/>
      <c r="NL10" s="259"/>
      <c r="NM10" s="259"/>
      <c r="NN10" s="259"/>
      <c r="NO10" s="259"/>
      <c r="NP10" s="259"/>
      <c r="NQ10" s="259"/>
      <c r="NR10" s="259"/>
      <c r="NS10" s="259"/>
      <c r="NT10" s="259"/>
      <c r="NU10" s="259"/>
      <c r="NV10" s="259"/>
      <c r="NW10" s="259"/>
      <c r="NX10" s="259"/>
      <c r="NY10" s="259"/>
      <c r="NZ10" s="259"/>
      <c r="OA10" s="259"/>
      <c r="OB10" s="259"/>
      <c r="OC10" s="259"/>
      <c r="OD10" s="259"/>
      <c r="OE10" s="259"/>
      <c r="OF10" s="259"/>
      <c r="OG10" s="259"/>
      <c r="OH10" s="259"/>
      <c r="OI10" s="259"/>
      <c r="OJ10" s="259"/>
      <c r="OK10" s="259"/>
      <c r="OL10" s="259"/>
      <c r="OM10" s="259"/>
      <c r="ON10" s="259"/>
      <c r="OO10" s="259"/>
      <c r="OP10" s="259"/>
      <c r="OQ10" s="259"/>
      <c r="OR10" s="259"/>
      <c r="OS10" s="259"/>
      <c r="OT10" s="259"/>
      <c r="OU10" s="259"/>
      <c r="OV10" s="259"/>
      <c r="OW10" s="259"/>
      <c r="OX10" s="259"/>
      <c r="OY10" s="259"/>
      <c r="OZ10" s="259"/>
      <c r="PA10" s="259"/>
      <c r="PB10" s="259"/>
      <c r="PC10" s="259"/>
      <c r="PD10" s="259"/>
      <c r="PE10" s="259"/>
      <c r="PF10" s="259"/>
      <c r="PG10" s="259"/>
      <c r="PH10" s="259"/>
      <c r="PI10" s="259"/>
      <c r="PJ10" s="259"/>
      <c r="PK10" s="259"/>
      <c r="PL10" s="259"/>
      <c r="PM10" s="259"/>
      <c r="PN10" s="259"/>
      <c r="PO10" s="259"/>
      <c r="PP10" s="259"/>
      <c r="PQ10" s="259"/>
      <c r="PR10" s="259"/>
      <c r="PS10" s="259"/>
      <c r="PT10" s="259"/>
      <c r="PU10" s="259"/>
      <c r="PV10" s="259"/>
      <c r="PW10" s="259"/>
      <c r="PX10" s="259"/>
      <c r="PY10" s="259"/>
      <c r="PZ10" s="259"/>
      <c r="QA10" s="259"/>
      <c r="QB10" s="259"/>
      <c r="QC10" s="259"/>
      <c r="QD10" s="259"/>
      <c r="QE10" s="259"/>
      <c r="QF10" s="259"/>
      <c r="QG10" s="259"/>
      <c r="QH10" s="259"/>
      <c r="QI10" s="259"/>
      <c r="QJ10" s="259"/>
      <c r="QK10" s="259"/>
      <c r="QL10" s="259"/>
      <c r="QM10" s="259"/>
      <c r="QN10" s="259"/>
      <c r="QP10" s="266">
        <v>0</v>
      </c>
      <c r="WM10" s="159"/>
      <c r="WN10" s="159"/>
      <c r="WO10" s="159"/>
      <c r="WP10" s="251">
        <v>135990</v>
      </c>
      <c r="WQ10" s="219"/>
      <c r="WR10" s="219">
        <v>135990</v>
      </c>
      <c r="XE10" s="159"/>
      <c r="XH10" s="266">
        <v>0</v>
      </c>
      <c r="YJ10" s="159"/>
      <c r="YK10" s="159"/>
      <c r="YM10" s="266">
        <v>0</v>
      </c>
      <c r="YN10" s="172"/>
      <c r="ZQ10" s="159"/>
      <c r="ZR10" s="159"/>
      <c r="ZS10" s="159"/>
    </row>
    <row r="11" spans="1:695">
      <c r="A11" s="261">
        <v>5</v>
      </c>
      <c r="B11" s="262" t="s">
        <v>31</v>
      </c>
      <c r="C11" s="240" t="s">
        <v>32</v>
      </c>
      <c r="D11" s="240" t="s">
        <v>33</v>
      </c>
      <c r="E11" s="250">
        <v>902535</v>
      </c>
      <c r="F11" s="241" t="s">
        <v>392</v>
      </c>
      <c r="G11" s="251">
        <v>902535</v>
      </c>
      <c r="H11" s="263"/>
      <c r="I11" s="264"/>
      <c r="J11" s="264"/>
      <c r="K11" s="264"/>
      <c r="L11" s="264"/>
      <c r="M11" s="264"/>
      <c r="N11" s="264"/>
      <c r="O11" s="264"/>
      <c r="P11" s="264"/>
      <c r="Q11" s="264"/>
      <c r="R11" s="264"/>
      <c r="S11" s="264"/>
      <c r="T11" s="264"/>
      <c r="U11" s="265">
        <v>150000</v>
      </c>
      <c r="V11" s="265">
        <v>180000</v>
      </c>
      <c r="W11" s="265">
        <v>24000</v>
      </c>
      <c r="X11" s="265">
        <v>41400</v>
      </c>
      <c r="Y11" s="265">
        <v>136700</v>
      </c>
      <c r="Z11" s="265">
        <v>60000</v>
      </c>
      <c r="AA11" s="264">
        <v>442100</v>
      </c>
      <c r="AB11" s="257"/>
      <c r="AC11" s="257"/>
      <c r="AD11" s="265"/>
      <c r="AE11" s="265"/>
      <c r="AF11" s="265">
        <v>246900</v>
      </c>
      <c r="AG11" s="257">
        <v>17750</v>
      </c>
      <c r="AH11" s="257">
        <v>4500</v>
      </c>
      <c r="AI11" s="257"/>
      <c r="AJ11" s="257">
        <v>21990</v>
      </c>
      <c r="AK11" s="257"/>
      <c r="AL11" s="257"/>
      <c r="AM11" s="257"/>
      <c r="AN11" s="257"/>
      <c r="AO11" s="257"/>
      <c r="AP11" s="257"/>
      <c r="AQ11" s="257"/>
      <c r="AR11" s="257"/>
      <c r="AS11" s="257"/>
      <c r="AT11" s="257">
        <v>19295</v>
      </c>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6"/>
      <c r="DZ11" s="256"/>
      <c r="EA11" s="257"/>
      <c r="EB11" s="257"/>
      <c r="EC11" s="257"/>
      <c r="ED11" s="257"/>
      <c r="EE11" s="257"/>
      <c r="EF11" s="257"/>
      <c r="EG11" s="257"/>
      <c r="EH11" s="256"/>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c r="IW11" s="257"/>
      <c r="IX11" s="257"/>
      <c r="IY11" s="257"/>
      <c r="IZ11" s="257"/>
      <c r="JA11" s="257"/>
      <c r="JB11" s="257"/>
      <c r="JC11" s="257"/>
      <c r="JD11" s="257"/>
      <c r="JE11" s="257"/>
      <c r="JF11" s="257"/>
      <c r="JG11" s="257"/>
      <c r="JH11" s="257"/>
      <c r="JI11" s="257"/>
      <c r="JJ11" s="257"/>
      <c r="JK11" s="257"/>
      <c r="JL11" s="257"/>
      <c r="JM11" s="257"/>
      <c r="JN11" s="257"/>
      <c r="JO11" s="257"/>
      <c r="JP11" s="257"/>
      <c r="JQ11" s="257"/>
      <c r="JR11" s="257"/>
      <c r="JS11" s="257"/>
      <c r="JT11" s="257"/>
      <c r="JU11" s="257"/>
      <c r="JV11" s="257"/>
      <c r="JW11" s="257"/>
      <c r="JX11" s="257"/>
      <c r="JY11" s="257"/>
      <c r="JZ11" s="257"/>
      <c r="KA11" s="257"/>
      <c r="KB11" s="257"/>
      <c r="KC11" s="257"/>
      <c r="KD11" s="257"/>
      <c r="KE11" s="257"/>
      <c r="KF11" s="257"/>
      <c r="KG11" s="257"/>
      <c r="KH11" s="257"/>
      <c r="KI11" s="257"/>
      <c r="KJ11" s="257"/>
      <c r="KK11" s="257"/>
      <c r="KL11" s="257"/>
      <c r="KM11" s="257"/>
      <c r="KN11" s="257"/>
      <c r="KO11" s="257"/>
      <c r="KP11" s="257"/>
      <c r="KQ11" s="257"/>
      <c r="KR11" s="257"/>
      <c r="KS11" s="257"/>
      <c r="KT11" s="257"/>
      <c r="KU11" s="257"/>
      <c r="KV11" s="257"/>
      <c r="KW11" s="257"/>
      <c r="KX11" s="257"/>
      <c r="KY11" s="257"/>
      <c r="KZ11" s="257"/>
      <c r="LA11" s="257"/>
      <c r="LB11" s="257"/>
      <c r="LC11" s="257"/>
      <c r="LD11" s="257"/>
      <c r="LE11" s="257"/>
      <c r="LF11" s="257"/>
      <c r="LG11" s="257"/>
      <c r="LH11" s="257"/>
      <c r="LI11" s="257"/>
      <c r="LJ11" s="257"/>
      <c r="LK11" s="257"/>
      <c r="LL11" s="257"/>
      <c r="LM11" s="257"/>
      <c r="LN11" s="257"/>
      <c r="LO11" s="257"/>
      <c r="LP11" s="257"/>
      <c r="LQ11" s="257"/>
      <c r="LR11" s="257"/>
      <c r="LS11" s="257"/>
      <c r="LT11" s="257"/>
      <c r="LU11" s="257"/>
      <c r="LV11" s="257"/>
      <c r="LW11" s="257"/>
      <c r="LX11" s="257"/>
      <c r="LY11" s="257"/>
      <c r="LZ11" s="257"/>
      <c r="MA11" s="257"/>
      <c r="MB11" s="257"/>
      <c r="MC11" s="257"/>
      <c r="MD11" s="257"/>
      <c r="ME11" s="257"/>
      <c r="MF11" s="257"/>
      <c r="MG11" s="257"/>
      <c r="MH11" s="257"/>
      <c r="MI11" s="257"/>
      <c r="MJ11" s="257"/>
      <c r="MK11" s="257"/>
      <c r="ML11" s="257"/>
      <c r="MM11" s="257"/>
      <c r="MN11" s="257"/>
      <c r="MO11" s="257"/>
      <c r="MP11" s="257"/>
      <c r="MQ11" s="257"/>
      <c r="MR11" s="257"/>
      <c r="MS11" s="257"/>
      <c r="MT11" s="257"/>
      <c r="MU11" s="257"/>
      <c r="MV11" s="257"/>
      <c r="MW11" s="257"/>
      <c r="MX11" s="257"/>
      <c r="MY11" s="257"/>
      <c r="MZ11" s="257"/>
      <c r="NA11" s="257"/>
      <c r="NB11" s="257"/>
      <c r="NC11" s="257"/>
      <c r="ND11" s="257"/>
      <c r="NE11" s="259"/>
      <c r="NF11" s="259"/>
      <c r="NG11" s="259"/>
      <c r="NH11" s="259"/>
      <c r="NI11" s="259"/>
      <c r="NJ11" s="259"/>
      <c r="NK11" s="259"/>
      <c r="NL11" s="259"/>
      <c r="NM11" s="259"/>
      <c r="NN11" s="259"/>
      <c r="NO11" s="259"/>
      <c r="NP11" s="259"/>
      <c r="NQ11" s="259"/>
      <c r="NR11" s="259"/>
      <c r="NS11" s="259"/>
      <c r="NT11" s="259"/>
      <c r="NU11" s="259"/>
      <c r="NV11" s="259"/>
      <c r="NW11" s="259"/>
      <c r="NX11" s="259"/>
      <c r="NY11" s="259"/>
      <c r="NZ11" s="259"/>
      <c r="OA11" s="259"/>
      <c r="OB11" s="259"/>
      <c r="OC11" s="259"/>
      <c r="OD11" s="259"/>
      <c r="OE11" s="259"/>
      <c r="OF11" s="259"/>
      <c r="OG11" s="259"/>
      <c r="OH11" s="259"/>
      <c r="OI11" s="259"/>
      <c r="OJ11" s="259"/>
      <c r="OK11" s="259"/>
      <c r="OL11" s="259"/>
      <c r="OM11" s="259"/>
      <c r="ON11" s="259"/>
      <c r="OO11" s="259"/>
      <c r="OP11" s="259"/>
      <c r="OQ11" s="259"/>
      <c r="OR11" s="259"/>
      <c r="OS11" s="259"/>
      <c r="OT11" s="259"/>
      <c r="OU11" s="259"/>
      <c r="OV11" s="259"/>
      <c r="OW11" s="259"/>
      <c r="OX11" s="259"/>
      <c r="OY11" s="259"/>
      <c r="OZ11" s="259"/>
      <c r="PA11" s="259"/>
      <c r="PB11" s="259"/>
      <c r="PC11" s="259"/>
      <c r="PD11" s="259"/>
      <c r="PE11" s="259"/>
      <c r="PF11" s="259"/>
      <c r="PG11" s="259"/>
      <c r="PH11" s="259"/>
      <c r="PI11" s="259"/>
      <c r="PJ11" s="259"/>
      <c r="PK11" s="259"/>
      <c r="PL11" s="259"/>
      <c r="PM11" s="259"/>
      <c r="PN11" s="259"/>
      <c r="PO11" s="259"/>
      <c r="PP11" s="259"/>
      <c r="PQ11" s="259"/>
      <c r="PR11" s="259"/>
      <c r="PS11" s="259"/>
      <c r="PT11" s="259"/>
      <c r="PU11" s="259"/>
      <c r="PV11" s="259"/>
      <c r="PW11" s="259"/>
      <c r="PX11" s="259"/>
      <c r="PY11" s="259"/>
      <c r="PZ11" s="259"/>
      <c r="QA11" s="259"/>
      <c r="QB11" s="259"/>
      <c r="QC11" s="259"/>
      <c r="QD11" s="259"/>
      <c r="QE11" s="259"/>
      <c r="QF11" s="259"/>
      <c r="QG11" s="259"/>
      <c r="QH11" s="259"/>
      <c r="QI11" s="259"/>
      <c r="QJ11" s="259"/>
      <c r="QK11" s="259"/>
      <c r="QL11" s="259"/>
      <c r="QM11" s="259"/>
      <c r="QN11" s="259"/>
      <c r="QP11" s="266">
        <v>0</v>
      </c>
      <c r="WM11" s="159"/>
      <c r="WN11" s="159"/>
      <c r="WO11" s="159"/>
      <c r="WP11" s="251">
        <v>120990</v>
      </c>
      <c r="WQ11" s="219"/>
      <c r="WR11" s="219">
        <v>120990</v>
      </c>
      <c r="XE11" s="159"/>
      <c r="XH11" s="266">
        <v>0</v>
      </c>
      <c r="YJ11" s="159"/>
      <c r="YK11" s="159"/>
      <c r="YM11" s="266">
        <v>0</v>
      </c>
      <c r="YN11" s="172"/>
      <c r="ZQ11" s="159"/>
      <c r="ZR11" s="159"/>
      <c r="ZS11" s="159"/>
    </row>
    <row r="12" spans="1:695">
      <c r="A12" s="261">
        <v>6</v>
      </c>
      <c r="B12" s="262" t="s">
        <v>34</v>
      </c>
      <c r="C12" s="240" t="s">
        <v>35</v>
      </c>
      <c r="D12" s="240" t="s">
        <v>36</v>
      </c>
      <c r="E12" s="250">
        <v>1291968</v>
      </c>
      <c r="F12" s="241" t="s">
        <v>393</v>
      </c>
      <c r="G12" s="251">
        <v>1291968</v>
      </c>
      <c r="H12" s="263"/>
      <c r="I12" s="264"/>
      <c r="J12" s="264"/>
      <c r="K12" s="264"/>
      <c r="L12" s="264"/>
      <c r="M12" s="264"/>
      <c r="N12" s="264"/>
      <c r="O12" s="264"/>
      <c r="P12" s="264"/>
      <c r="Q12" s="264"/>
      <c r="R12" s="264"/>
      <c r="S12" s="264"/>
      <c r="T12" s="264"/>
      <c r="U12" s="265">
        <v>177600</v>
      </c>
      <c r="V12" s="265">
        <v>0</v>
      </c>
      <c r="W12" s="265">
        <v>24000</v>
      </c>
      <c r="X12" s="265">
        <v>41400</v>
      </c>
      <c r="Y12" s="265">
        <v>136700</v>
      </c>
      <c r="Z12" s="265">
        <v>108000</v>
      </c>
      <c r="AA12" s="264">
        <v>310100</v>
      </c>
      <c r="AB12" s="257">
        <v>40900</v>
      </c>
      <c r="AC12" s="257">
        <v>109900</v>
      </c>
      <c r="AD12" s="265"/>
      <c r="AE12" s="265"/>
      <c r="AF12" s="265">
        <v>153000</v>
      </c>
      <c r="AG12" s="257">
        <v>32750</v>
      </c>
      <c r="AH12" s="257">
        <v>4243</v>
      </c>
      <c r="AI12" s="257"/>
      <c r="AJ12" s="257">
        <v>103930</v>
      </c>
      <c r="AK12" s="257">
        <v>216000</v>
      </c>
      <c r="AL12" s="257"/>
      <c r="AM12" s="257"/>
      <c r="AN12" s="257">
        <v>87250</v>
      </c>
      <c r="AO12" s="257">
        <v>37000</v>
      </c>
      <c r="AP12" s="257"/>
      <c r="AQ12" s="257"/>
      <c r="AR12" s="257"/>
      <c r="AS12" s="257"/>
      <c r="AT12" s="257">
        <v>19295</v>
      </c>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6"/>
      <c r="DZ12" s="256"/>
      <c r="EA12" s="257"/>
      <c r="EB12" s="257"/>
      <c r="EC12" s="257"/>
      <c r="ED12" s="257"/>
      <c r="EE12" s="257"/>
      <c r="EF12" s="257"/>
      <c r="EG12" s="257"/>
      <c r="EH12" s="256"/>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c r="IX12" s="257"/>
      <c r="IY12" s="257"/>
      <c r="IZ12" s="257"/>
      <c r="JA12" s="257"/>
      <c r="JB12" s="257"/>
      <c r="JC12" s="257"/>
      <c r="JD12" s="257"/>
      <c r="JE12" s="257"/>
      <c r="JF12" s="257"/>
      <c r="JG12" s="257"/>
      <c r="JH12" s="257"/>
      <c r="JI12" s="257"/>
      <c r="JJ12" s="257"/>
      <c r="JK12" s="257"/>
      <c r="JL12" s="257"/>
      <c r="JM12" s="257"/>
      <c r="JN12" s="257"/>
      <c r="JO12" s="257"/>
      <c r="JP12" s="257"/>
      <c r="JQ12" s="257"/>
      <c r="JR12" s="257"/>
      <c r="JS12" s="257"/>
      <c r="JT12" s="257"/>
      <c r="JU12" s="257"/>
      <c r="JV12" s="257"/>
      <c r="JW12" s="257"/>
      <c r="JX12" s="257"/>
      <c r="JY12" s="257"/>
      <c r="JZ12" s="257"/>
      <c r="KA12" s="257"/>
      <c r="KB12" s="257"/>
      <c r="KC12" s="257"/>
      <c r="KD12" s="257"/>
      <c r="KE12" s="257"/>
      <c r="KF12" s="257"/>
      <c r="KG12" s="257"/>
      <c r="KH12" s="257"/>
      <c r="KI12" s="257"/>
      <c r="KJ12" s="257"/>
      <c r="KK12" s="257"/>
      <c r="KL12" s="257"/>
      <c r="KM12" s="257"/>
      <c r="KN12" s="257"/>
      <c r="KO12" s="257"/>
      <c r="KP12" s="257"/>
      <c r="KQ12" s="257"/>
      <c r="KR12" s="257"/>
      <c r="KS12" s="257"/>
      <c r="KT12" s="257"/>
      <c r="KU12" s="257"/>
      <c r="KV12" s="257"/>
      <c r="KW12" s="257"/>
      <c r="KX12" s="257"/>
      <c r="KY12" s="257"/>
      <c r="KZ12" s="257"/>
      <c r="LA12" s="257"/>
      <c r="LB12" s="257"/>
      <c r="LC12" s="257"/>
      <c r="LD12" s="257"/>
      <c r="LE12" s="257"/>
      <c r="LF12" s="257"/>
      <c r="LG12" s="257"/>
      <c r="LH12" s="257"/>
      <c r="LI12" s="257"/>
      <c r="LJ12" s="257"/>
      <c r="LK12" s="257"/>
      <c r="LL12" s="257"/>
      <c r="LM12" s="257"/>
      <c r="LN12" s="257"/>
      <c r="LO12" s="257"/>
      <c r="LP12" s="257"/>
      <c r="LQ12" s="257"/>
      <c r="LR12" s="257"/>
      <c r="LS12" s="257"/>
      <c r="LT12" s="257"/>
      <c r="LU12" s="257"/>
      <c r="LV12" s="257"/>
      <c r="LW12" s="257"/>
      <c r="LX12" s="257"/>
      <c r="LY12" s="257"/>
      <c r="LZ12" s="257"/>
      <c r="MA12" s="257"/>
      <c r="MB12" s="257"/>
      <c r="MC12" s="257"/>
      <c r="MD12" s="257"/>
      <c r="ME12" s="257"/>
      <c r="MF12" s="257"/>
      <c r="MG12" s="257"/>
      <c r="MH12" s="257"/>
      <c r="MI12" s="257"/>
      <c r="MJ12" s="257"/>
      <c r="MK12" s="257"/>
      <c r="ML12" s="257"/>
      <c r="MM12" s="257"/>
      <c r="MN12" s="257"/>
      <c r="MO12" s="257"/>
      <c r="MP12" s="257"/>
      <c r="MQ12" s="257"/>
      <c r="MR12" s="257"/>
      <c r="MS12" s="257"/>
      <c r="MT12" s="257"/>
      <c r="MU12" s="257"/>
      <c r="MV12" s="257"/>
      <c r="MW12" s="257"/>
      <c r="MX12" s="257"/>
      <c r="MY12" s="257"/>
      <c r="MZ12" s="257"/>
      <c r="NA12" s="257"/>
      <c r="NB12" s="257"/>
      <c r="NC12" s="257"/>
      <c r="ND12" s="257"/>
      <c r="NE12" s="259"/>
      <c r="NF12" s="259"/>
      <c r="NG12" s="259"/>
      <c r="NH12" s="259"/>
      <c r="NI12" s="259"/>
      <c r="NJ12" s="259"/>
      <c r="NK12" s="259"/>
      <c r="NL12" s="259"/>
      <c r="NM12" s="259"/>
      <c r="NN12" s="259"/>
      <c r="NO12" s="259"/>
      <c r="NP12" s="259"/>
      <c r="NQ12" s="259"/>
      <c r="NR12" s="259"/>
      <c r="NS12" s="259"/>
      <c r="NT12" s="259"/>
      <c r="NU12" s="259"/>
      <c r="NV12" s="259"/>
      <c r="NW12" s="259"/>
      <c r="NX12" s="259"/>
      <c r="NY12" s="259"/>
      <c r="NZ12" s="259"/>
      <c r="OA12" s="259"/>
      <c r="OB12" s="259"/>
      <c r="OC12" s="259"/>
      <c r="OD12" s="259"/>
      <c r="OE12" s="259"/>
      <c r="OF12" s="259"/>
      <c r="OG12" s="259"/>
      <c r="OH12" s="259"/>
      <c r="OI12" s="259"/>
      <c r="OJ12" s="259"/>
      <c r="OK12" s="259"/>
      <c r="OL12" s="259"/>
      <c r="OM12" s="259"/>
      <c r="ON12" s="259"/>
      <c r="OO12" s="259"/>
      <c r="OP12" s="259"/>
      <c r="OQ12" s="259"/>
      <c r="OR12" s="259"/>
      <c r="OS12" s="259"/>
      <c r="OT12" s="259"/>
      <c r="OU12" s="259"/>
      <c r="OV12" s="259"/>
      <c r="OW12" s="259"/>
      <c r="OX12" s="259"/>
      <c r="OY12" s="259"/>
      <c r="OZ12" s="259"/>
      <c r="PA12" s="259"/>
      <c r="PB12" s="259"/>
      <c r="PC12" s="259"/>
      <c r="PD12" s="259"/>
      <c r="PE12" s="259"/>
      <c r="PF12" s="259"/>
      <c r="PG12" s="259"/>
      <c r="PH12" s="259"/>
      <c r="PI12" s="259"/>
      <c r="PJ12" s="259"/>
      <c r="PK12" s="259"/>
      <c r="PL12" s="259"/>
      <c r="PM12" s="259"/>
      <c r="PN12" s="259"/>
      <c r="PO12" s="259"/>
      <c r="PP12" s="259"/>
      <c r="PQ12" s="259"/>
      <c r="PR12" s="259"/>
      <c r="PS12" s="259"/>
      <c r="PT12" s="259"/>
      <c r="PU12" s="259"/>
      <c r="PV12" s="259"/>
      <c r="PW12" s="259"/>
      <c r="PX12" s="259"/>
      <c r="PY12" s="259"/>
      <c r="PZ12" s="259"/>
      <c r="QA12" s="259"/>
      <c r="QB12" s="259"/>
      <c r="QC12" s="259"/>
      <c r="QD12" s="259"/>
      <c r="QE12" s="259"/>
      <c r="QF12" s="259"/>
      <c r="QG12" s="259"/>
      <c r="QH12" s="259"/>
      <c r="QI12" s="259"/>
      <c r="QJ12" s="259"/>
      <c r="QK12" s="259"/>
      <c r="QL12" s="259"/>
      <c r="QM12" s="259"/>
      <c r="QN12" s="259"/>
      <c r="QP12" s="266">
        <v>0</v>
      </c>
      <c r="WM12" s="159"/>
      <c r="WN12" s="159"/>
      <c r="WO12" s="159"/>
      <c r="WP12" s="251">
        <v>120765</v>
      </c>
      <c r="WQ12" s="219"/>
      <c r="WR12" s="219">
        <v>120765</v>
      </c>
      <c r="XE12" s="159"/>
      <c r="XH12" s="266">
        <v>0</v>
      </c>
      <c r="YJ12" s="159"/>
      <c r="YK12" s="159"/>
      <c r="YM12" s="266">
        <v>0</v>
      </c>
      <c r="YN12" s="172"/>
      <c r="ZQ12" s="159"/>
      <c r="ZR12" s="159"/>
      <c r="ZS12" s="159"/>
    </row>
    <row r="13" spans="1:695">
      <c r="A13" s="261">
        <v>7</v>
      </c>
      <c r="B13" s="262" t="s">
        <v>37</v>
      </c>
      <c r="C13" s="240" t="s">
        <v>38</v>
      </c>
      <c r="D13" s="240" t="s">
        <v>39</v>
      </c>
      <c r="E13" s="250">
        <v>1460793</v>
      </c>
      <c r="F13" s="241" t="s">
        <v>394</v>
      </c>
      <c r="G13" s="251">
        <v>1460793</v>
      </c>
      <c r="H13" s="263"/>
      <c r="I13" s="264"/>
      <c r="J13" s="264"/>
      <c r="K13" s="264"/>
      <c r="L13" s="264"/>
      <c r="M13" s="264"/>
      <c r="N13" s="264"/>
      <c r="O13" s="264"/>
      <c r="P13" s="264"/>
      <c r="Q13" s="264"/>
      <c r="R13" s="264"/>
      <c r="S13" s="264"/>
      <c r="T13" s="264"/>
      <c r="U13" s="265">
        <v>225000</v>
      </c>
      <c r="V13" s="265">
        <v>0</v>
      </c>
      <c r="W13" s="265">
        <v>24000</v>
      </c>
      <c r="X13" s="265">
        <v>41400</v>
      </c>
      <c r="Y13" s="265">
        <v>136700</v>
      </c>
      <c r="Z13" s="265">
        <v>118000</v>
      </c>
      <c r="AA13" s="264">
        <v>320100</v>
      </c>
      <c r="AB13" s="257"/>
      <c r="AC13" s="257">
        <v>150800</v>
      </c>
      <c r="AD13" s="265"/>
      <c r="AE13" s="265"/>
      <c r="AF13" s="265">
        <v>235800</v>
      </c>
      <c r="AG13" s="257">
        <v>60750</v>
      </c>
      <c r="AH13" s="257">
        <v>6493</v>
      </c>
      <c r="AI13" s="257"/>
      <c r="AJ13" s="257">
        <v>195770</v>
      </c>
      <c r="AK13" s="257"/>
      <c r="AL13" s="257">
        <v>52890</v>
      </c>
      <c r="AM13" s="257">
        <v>68730</v>
      </c>
      <c r="AN13" s="257">
        <v>32250</v>
      </c>
      <c r="AO13" s="257">
        <v>92000</v>
      </c>
      <c r="AP13" s="257"/>
      <c r="AQ13" s="257"/>
      <c r="AR13" s="257"/>
      <c r="AS13" s="257"/>
      <c r="AT13" s="257">
        <v>20210</v>
      </c>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6"/>
      <c r="DZ13" s="256"/>
      <c r="EA13" s="257"/>
      <c r="EB13" s="257"/>
      <c r="EC13" s="257"/>
      <c r="ED13" s="257"/>
      <c r="EE13" s="257"/>
      <c r="EF13" s="257"/>
      <c r="EG13" s="257"/>
      <c r="EH13" s="256"/>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c r="IX13" s="257"/>
      <c r="IY13" s="257"/>
      <c r="IZ13" s="257"/>
      <c r="JA13" s="257"/>
      <c r="JB13" s="257"/>
      <c r="JC13" s="257"/>
      <c r="JD13" s="257"/>
      <c r="JE13" s="257"/>
      <c r="JF13" s="257"/>
      <c r="JG13" s="257"/>
      <c r="JH13" s="257"/>
      <c r="JI13" s="257"/>
      <c r="JJ13" s="257"/>
      <c r="JK13" s="257"/>
      <c r="JL13" s="257"/>
      <c r="JM13" s="257"/>
      <c r="JN13" s="257"/>
      <c r="JO13" s="257"/>
      <c r="JP13" s="257"/>
      <c r="JQ13" s="257"/>
      <c r="JR13" s="257"/>
      <c r="JS13" s="257"/>
      <c r="JT13" s="257"/>
      <c r="JU13" s="257"/>
      <c r="JV13" s="257"/>
      <c r="JW13" s="257"/>
      <c r="JX13" s="257"/>
      <c r="JY13" s="257"/>
      <c r="JZ13" s="257"/>
      <c r="KA13" s="257"/>
      <c r="KB13" s="257"/>
      <c r="KC13" s="257"/>
      <c r="KD13" s="257"/>
      <c r="KE13" s="257"/>
      <c r="KF13" s="257"/>
      <c r="KG13" s="257"/>
      <c r="KH13" s="257"/>
      <c r="KI13" s="257"/>
      <c r="KJ13" s="257"/>
      <c r="KK13" s="257"/>
      <c r="KL13" s="257"/>
      <c r="KM13" s="257"/>
      <c r="KN13" s="257"/>
      <c r="KO13" s="257"/>
      <c r="KP13" s="257"/>
      <c r="KQ13" s="257"/>
      <c r="KR13" s="257"/>
      <c r="KS13" s="257"/>
      <c r="KT13" s="257"/>
      <c r="KU13" s="257"/>
      <c r="KV13" s="257"/>
      <c r="KW13" s="257"/>
      <c r="KX13" s="257"/>
      <c r="KY13" s="257"/>
      <c r="KZ13" s="257"/>
      <c r="LA13" s="257"/>
      <c r="LB13" s="257"/>
      <c r="LC13" s="257"/>
      <c r="LD13" s="257"/>
      <c r="LE13" s="257"/>
      <c r="LF13" s="257"/>
      <c r="LG13" s="257"/>
      <c r="LH13" s="257"/>
      <c r="LI13" s="257"/>
      <c r="LJ13" s="257"/>
      <c r="LK13" s="257"/>
      <c r="LL13" s="257"/>
      <c r="LM13" s="257"/>
      <c r="LN13" s="257"/>
      <c r="LO13" s="257"/>
      <c r="LP13" s="257"/>
      <c r="LQ13" s="257"/>
      <c r="LR13" s="257"/>
      <c r="LS13" s="257"/>
      <c r="LT13" s="257"/>
      <c r="LU13" s="257"/>
      <c r="LV13" s="257"/>
      <c r="LW13" s="257"/>
      <c r="LX13" s="257"/>
      <c r="LY13" s="257"/>
      <c r="LZ13" s="257"/>
      <c r="MA13" s="257"/>
      <c r="MB13" s="257"/>
      <c r="MC13" s="257"/>
      <c r="MD13" s="257"/>
      <c r="ME13" s="257"/>
      <c r="MF13" s="257"/>
      <c r="MG13" s="257"/>
      <c r="MH13" s="257"/>
      <c r="MI13" s="257"/>
      <c r="MJ13" s="257"/>
      <c r="MK13" s="257"/>
      <c r="ML13" s="257"/>
      <c r="MM13" s="257"/>
      <c r="MN13" s="257"/>
      <c r="MO13" s="257"/>
      <c r="MP13" s="257"/>
      <c r="MQ13" s="257"/>
      <c r="MR13" s="257"/>
      <c r="MS13" s="257"/>
      <c r="MT13" s="257"/>
      <c r="MU13" s="257"/>
      <c r="MV13" s="257"/>
      <c r="MW13" s="257"/>
      <c r="MX13" s="257"/>
      <c r="MY13" s="257"/>
      <c r="MZ13" s="257"/>
      <c r="NA13" s="257"/>
      <c r="NB13" s="257"/>
      <c r="NC13" s="257"/>
      <c r="ND13" s="257"/>
      <c r="NE13" s="259"/>
      <c r="NF13" s="259"/>
      <c r="NG13" s="259"/>
      <c r="NH13" s="259"/>
      <c r="NI13" s="259"/>
      <c r="NJ13" s="259"/>
      <c r="NK13" s="259"/>
      <c r="NL13" s="259"/>
      <c r="NM13" s="259"/>
      <c r="NN13" s="259"/>
      <c r="NO13" s="259"/>
      <c r="NP13" s="259"/>
      <c r="NQ13" s="259"/>
      <c r="NR13" s="259"/>
      <c r="NS13" s="259"/>
      <c r="NT13" s="259"/>
      <c r="NU13" s="259"/>
      <c r="NV13" s="259"/>
      <c r="NW13" s="259"/>
      <c r="NX13" s="259"/>
      <c r="NY13" s="259"/>
      <c r="NZ13" s="259"/>
      <c r="OA13" s="259"/>
      <c r="OB13" s="259"/>
      <c r="OC13" s="259"/>
      <c r="OD13" s="259"/>
      <c r="OE13" s="259"/>
      <c r="OF13" s="259"/>
      <c r="OG13" s="259"/>
      <c r="OH13" s="259"/>
      <c r="OI13" s="259"/>
      <c r="OJ13" s="259"/>
      <c r="OK13" s="259"/>
      <c r="OL13" s="259"/>
      <c r="OM13" s="259"/>
      <c r="ON13" s="259"/>
      <c r="OO13" s="259"/>
      <c r="OP13" s="259"/>
      <c r="OQ13" s="259"/>
      <c r="OR13" s="259"/>
      <c r="OS13" s="259"/>
      <c r="OT13" s="259"/>
      <c r="OU13" s="259"/>
      <c r="OV13" s="259"/>
      <c r="OW13" s="259"/>
      <c r="OX13" s="259"/>
      <c r="OY13" s="259"/>
      <c r="OZ13" s="259"/>
      <c r="PA13" s="259"/>
      <c r="PB13" s="259"/>
      <c r="PC13" s="259"/>
      <c r="PD13" s="259"/>
      <c r="PE13" s="259"/>
      <c r="PF13" s="259"/>
      <c r="PG13" s="259"/>
      <c r="PH13" s="259"/>
      <c r="PI13" s="259"/>
      <c r="PJ13" s="259"/>
      <c r="PK13" s="259"/>
      <c r="PL13" s="259"/>
      <c r="PM13" s="259"/>
      <c r="PN13" s="259"/>
      <c r="PO13" s="259"/>
      <c r="PP13" s="259"/>
      <c r="PQ13" s="259"/>
      <c r="PR13" s="259"/>
      <c r="PS13" s="259"/>
      <c r="PT13" s="259"/>
      <c r="PU13" s="259"/>
      <c r="PV13" s="259"/>
      <c r="PW13" s="259"/>
      <c r="PX13" s="259"/>
      <c r="PY13" s="259"/>
      <c r="PZ13" s="259"/>
      <c r="QA13" s="259"/>
      <c r="QB13" s="259"/>
      <c r="QC13" s="259"/>
      <c r="QD13" s="259"/>
      <c r="QE13" s="259"/>
      <c r="QF13" s="259"/>
      <c r="QG13" s="259"/>
      <c r="QH13" s="259"/>
      <c r="QI13" s="259"/>
      <c r="QJ13" s="259"/>
      <c r="QK13" s="259"/>
      <c r="QL13" s="259"/>
      <c r="QM13" s="259"/>
      <c r="QN13" s="259"/>
      <c r="QP13" s="266">
        <v>0</v>
      </c>
      <c r="WM13" s="159"/>
      <c r="WN13" s="159"/>
      <c r="WO13" s="159"/>
      <c r="WP13" s="251">
        <v>179445</v>
      </c>
      <c r="WQ13" s="219"/>
      <c r="WR13" s="219">
        <v>179445</v>
      </c>
      <c r="XE13" s="159"/>
      <c r="XH13" s="266">
        <v>0</v>
      </c>
      <c r="YJ13" s="159"/>
      <c r="YK13" s="159"/>
      <c r="YM13" s="266">
        <v>0</v>
      </c>
      <c r="YN13" s="172"/>
      <c r="ZQ13" s="159"/>
      <c r="ZR13" s="159"/>
      <c r="ZS13" s="159"/>
    </row>
    <row r="14" spans="1:695">
      <c r="A14" s="261">
        <v>8</v>
      </c>
      <c r="B14" s="262" t="s">
        <v>40</v>
      </c>
      <c r="C14" s="240" t="s">
        <v>41</v>
      </c>
      <c r="D14" s="240" t="s">
        <v>42</v>
      </c>
      <c r="E14" s="250">
        <v>1712930</v>
      </c>
      <c r="F14" s="241" t="s">
        <v>395</v>
      </c>
      <c r="G14" s="251">
        <v>1712930</v>
      </c>
      <c r="H14" s="263"/>
      <c r="I14" s="264"/>
      <c r="J14" s="264"/>
      <c r="K14" s="264"/>
      <c r="L14" s="264"/>
      <c r="M14" s="264"/>
      <c r="N14" s="264"/>
      <c r="O14" s="264"/>
      <c r="P14" s="264"/>
      <c r="Q14" s="264"/>
      <c r="R14" s="264"/>
      <c r="S14" s="264"/>
      <c r="T14" s="264"/>
      <c r="U14" s="265">
        <v>280000</v>
      </c>
      <c r="V14" s="265">
        <v>0</v>
      </c>
      <c r="W14" s="265">
        <v>24000</v>
      </c>
      <c r="X14" s="265">
        <v>41400</v>
      </c>
      <c r="Y14" s="265">
        <v>136700</v>
      </c>
      <c r="Z14" s="265">
        <v>150000</v>
      </c>
      <c r="AA14" s="264">
        <v>352100</v>
      </c>
      <c r="AB14" s="257"/>
      <c r="AC14" s="257">
        <v>66000</v>
      </c>
      <c r="AD14" s="265"/>
      <c r="AE14" s="265"/>
      <c r="AF14" s="265">
        <v>235000</v>
      </c>
      <c r="AG14" s="257">
        <v>126950</v>
      </c>
      <c r="AH14" s="257">
        <v>6390</v>
      </c>
      <c r="AI14" s="257">
        <v>179800</v>
      </c>
      <c r="AJ14" s="257">
        <v>253210</v>
      </c>
      <c r="AK14" s="257"/>
      <c r="AL14" s="257">
        <v>66440</v>
      </c>
      <c r="AM14" s="257">
        <v>68730</v>
      </c>
      <c r="AN14" s="257">
        <v>32250</v>
      </c>
      <c r="AO14" s="257"/>
      <c r="AP14" s="257">
        <v>46060</v>
      </c>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6"/>
      <c r="DZ14" s="256"/>
      <c r="EA14" s="257"/>
      <c r="EB14" s="257"/>
      <c r="EC14" s="257"/>
      <c r="ED14" s="257"/>
      <c r="EE14" s="257"/>
      <c r="EF14" s="257"/>
      <c r="EG14" s="257"/>
      <c r="EH14" s="256"/>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7"/>
      <c r="IW14" s="257"/>
      <c r="IX14" s="257"/>
      <c r="IY14" s="257"/>
      <c r="IZ14" s="257"/>
      <c r="JA14" s="257"/>
      <c r="JB14" s="257"/>
      <c r="JC14" s="257"/>
      <c r="JD14" s="257"/>
      <c r="JE14" s="257"/>
      <c r="JF14" s="257"/>
      <c r="JG14" s="257"/>
      <c r="JH14" s="257"/>
      <c r="JI14" s="257"/>
      <c r="JJ14" s="257"/>
      <c r="JK14" s="257"/>
      <c r="JL14" s="257"/>
      <c r="JM14" s="257"/>
      <c r="JN14" s="257"/>
      <c r="JO14" s="257"/>
      <c r="JP14" s="257"/>
      <c r="JQ14" s="257"/>
      <c r="JR14" s="257"/>
      <c r="JS14" s="257"/>
      <c r="JT14" s="257"/>
      <c r="JU14" s="257"/>
      <c r="JV14" s="257"/>
      <c r="JW14" s="257"/>
      <c r="JX14" s="257"/>
      <c r="JY14" s="257"/>
      <c r="JZ14" s="257"/>
      <c r="KA14" s="257"/>
      <c r="KB14" s="257"/>
      <c r="KC14" s="257"/>
      <c r="KD14" s="257"/>
      <c r="KE14" s="257"/>
      <c r="KF14" s="257"/>
      <c r="KG14" s="257"/>
      <c r="KH14" s="257"/>
      <c r="KI14" s="257"/>
      <c r="KJ14" s="257"/>
      <c r="KK14" s="257"/>
      <c r="KL14" s="257"/>
      <c r="KM14" s="257"/>
      <c r="KN14" s="257"/>
      <c r="KO14" s="257"/>
      <c r="KP14" s="257"/>
      <c r="KQ14" s="257"/>
      <c r="KR14" s="257"/>
      <c r="KS14" s="257"/>
      <c r="KT14" s="257"/>
      <c r="KU14" s="257"/>
      <c r="KV14" s="257"/>
      <c r="KW14" s="257"/>
      <c r="KX14" s="257"/>
      <c r="KY14" s="257"/>
      <c r="KZ14" s="257"/>
      <c r="LA14" s="257"/>
      <c r="LB14" s="257"/>
      <c r="LC14" s="257"/>
      <c r="LD14" s="257"/>
      <c r="LE14" s="257"/>
      <c r="LF14" s="257"/>
      <c r="LG14" s="257"/>
      <c r="LH14" s="257"/>
      <c r="LI14" s="257"/>
      <c r="LJ14" s="257"/>
      <c r="LK14" s="257"/>
      <c r="LL14" s="257"/>
      <c r="LM14" s="257"/>
      <c r="LN14" s="257"/>
      <c r="LO14" s="257"/>
      <c r="LP14" s="257"/>
      <c r="LQ14" s="257"/>
      <c r="LR14" s="257"/>
      <c r="LS14" s="257"/>
      <c r="LT14" s="257"/>
      <c r="LU14" s="257"/>
      <c r="LV14" s="257"/>
      <c r="LW14" s="257"/>
      <c r="LX14" s="257"/>
      <c r="LY14" s="257"/>
      <c r="LZ14" s="257"/>
      <c r="MA14" s="257"/>
      <c r="MB14" s="257"/>
      <c r="MC14" s="257"/>
      <c r="MD14" s="257"/>
      <c r="ME14" s="257"/>
      <c r="MF14" s="257"/>
      <c r="MG14" s="257"/>
      <c r="MH14" s="257"/>
      <c r="MI14" s="257"/>
      <c r="MJ14" s="257"/>
      <c r="MK14" s="257"/>
      <c r="ML14" s="257"/>
      <c r="MM14" s="257"/>
      <c r="MN14" s="257"/>
      <c r="MO14" s="257"/>
      <c r="MP14" s="257"/>
      <c r="MQ14" s="257"/>
      <c r="MR14" s="257"/>
      <c r="MS14" s="257"/>
      <c r="MT14" s="257"/>
      <c r="MU14" s="257"/>
      <c r="MV14" s="257"/>
      <c r="MW14" s="257"/>
      <c r="MX14" s="257"/>
      <c r="MY14" s="257"/>
      <c r="MZ14" s="257"/>
      <c r="NA14" s="257"/>
      <c r="NB14" s="257"/>
      <c r="NC14" s="257"/>
      <c r="ND14" s="257"/>
      <c r="NE14" s="259"/>
      <c r="NF14" s="259"/>
      <c r="NG14" s="259"/>
      <c r="NH14" s="259"/>
      <c r="NI14" s="259"/>
      <c r="NJ14" s="259"/>
      <c r="NK14" s="259"/>
      <c r="NL14" s="259"/>
      <c r="NM14" s="259"/>
      <c r="NN14" s="259"/>
      <c r="NO14" s="259"/>
      <c r="NP14" s="259"/>
      <c r="NQ14" s="259"/>
      <c r="NR14" s="259"/>
      <c r="NS14" s="259"/>
      <c r="NT14" s="259"/>
      <c r="NU14" s="259"/>
      <c r="NV14" s="259"/>
      <c r="NW14" s="259"/>
      <c r="NX14" s="259"/>
      <c r="NY14" s="259"/>
      <c r="NZ14" s="259"/>
      <c r="OA14" s="259"/>
      <c r="OB14" s="259"/>
      <c r="OC14" s="259"/>
      <c r="OD14" s="259"/>
      <c r="OE14" s="259"/>
      <c r="OF14" s="259"/>
      <c r="OG14" s="259"/>
      <c r="OH14" s="259"/>
      <c r="OI14" s="259"/>
      <c r="OJ14" s="259"/>
      <c r="OK14" s="259"/>
      <c r="OL14" s="259"/>
      <c r="OM14" s="259"/>
      <c r="ON14" s="259"/>
      <c r="OO14" s="259"/>
      <c r="OP14" s="259"/>
      <c r="OQ14" s="259"/>
      <c r="OR14" s="259"/>
      <c r="OS14" s="259"/>
      <c r="OT14" s="259"/>
      <c r="OU14" s="259"/>
      <c r="OV14" s="259"/>
      <c r="OW14" s="259"/>
      <c r="OX14" s="259"/>
      <c r="OY14" s="259"/>
      <c r="OZ14" s="259"/>
      <c r="PA14" s="259"/>
      <c r="PB14" s="259"/>
      <c r="PC14" s="259"/>
      <c r="PD14" s="259"/>
      <c r="PE14" s="259"/>
      <c r="PF14" s="259"/>
      <c r="PG14" s="259"/>
      <c r="PH14" s="259"/>
      <c r="PI14" s="259"/>
      <c r="PJ14" s="259"/>
      <c r="PK14" s="259"/>
      <c r="PL14" s="259"/>
      <c r="PM14" s="259"/>
      <c r="PN14" s="259"/>
      <c r="PO14" s="259"/>
      <c r="PP14" s="259"/>
      <c r="PQ14" s="259"/>
      <c r="PR14" s="259"/>
      <c r="PS14" s="259"/>
      <c r="PT14" s="259"/>
      <c r="PU14" s="259"/>
      <c r="PV14" s="259"/>
      <c r="PW14" s="259"/>
      <c r="PX14" s="259"/>
      <c r="PY14" s="259"/>
      <c r="PZ14" s="259"/>
      <c r="QA14" s="259"/>
      <c r="QB14" s="259"/>
      <c r="QC14" s="259"/>
      <c r="QD14" s="259"/>
      <c r="QE14" s="259"/>
      <c r="QF14" s="259"/>
      <c r="QG14" s="259"/>
      <c r="QH14" s="259"/>
      <c r="QI14" s="259"/>
      <c r="QJ14" s="259"/>
      <c r="QK14" s="259"/>
      <c r="QL14" s="259"/>
      <c r="QM14" s="259"/>
      <c r="QN14" s="259"/>
      <c r="QP14" s="266">
        <v>0</v>
      </c>
      <c r="WM14" s="159"/>
      <c r="WN14" s="159"/>
      <c r="WO14" s="159"/>
      <c r="WP14" s="251">
        <v>149790</v>
      </c>
      <c r="WQ14" s="219"/>
      <c r="WR14" s="219">
        <v>149790</v>
      </c>
      <c r="XE14" s="159"/>
      <c r="XH14" s="267">
        <v>0</v>
      </c>
      <c r="YJ14" s="159"/>
      <c r="YK14" s="159"/>
      <c r="YM14" s="266">
        <v>0</v>
      </c>
      <c r="YN14" s="172"/>
      <c r="ZQ14" s="159"/>
      <c r="ZR14" s="159"/>
      <c r="ZS14" s="159"/>
    </row>
    <row r="15" spans="1:695">
      <c r="A15" s="261">
        <v>9</v>
      </c>
      <c r="B15" s="262" t="s">
        <v>43</v>
      </c>
      <c r="C15" s="240" t="s">
        <v>44</v>
      </c>
      <c r="D15" s="240" t="s">
        <v>45</v>
      </c>
      <c r="E15" s="250">
        <v>961405</v>
      </c>
      <c r="F15" s="241" t="s">
        <v>396</v>
      </c>
      <c r="G15" s="251">
        <v>961405</v>
      </c>
      <c r="H15" s="263"/>
      <c r="I15" s="264"/>
      <c r="J15" s="264"/>
      <c r="K15" s="264"/>
      <c r="L15" s="264"/>
      <c r="M15" s="264"/>
      <c r="N15" s="264"/>
      <c r="O15" s="264"/>
      <c r="P15" s="264"/>
      <c r="Q15" s="264"/>
      <c r="R15" s="264"/>
      <c r="S15" s="264"/>
      <c r="T15" s="264"/>
      <c r="U15" s="265">
        <v>140000</v>
      </c>
      <c r="V15" s="265">
        <v>13800</v>
      </c>
      <c r="W15" s="265">
        <v>24000</v>
      </c>
      <c r="X15" s="265">
        <v>41400</v>
      </c>
      <c r="Y15" s="265">
        <v>0</v>
      </c>
      <c r="Z15" s="265">
        <v>77700</v>
      </c>
      <c r="AA15" s="264">
        <v>156900</v>
      </c>
      <c r="AB15" s="257"/>
      <c r="AC15" s="257">
        <v>116000</v>
      </c>
      <c r="AD15" s="265"/>
      <c r="AE15" s="265"/>
      <c r="AF15" s="265">
        <v>190600</v>
      </c>
      <c r="AG15" s="257">
        <v>63950</v>
      </c>
      <c r="AH15" s="257">
        <v>2070</v>
      </c>
      <c r="AI15" s="257"/>
      <c r="AJ15" s="257">
        <v>141010</v>
      </c>
      <c r="AK15" s="257"/>
      <c r="AL15" s="257"/>
      <c r="AM15" s="257"/>
      <c r="AN15" s="257">
        <v>32250</v>
      </c>
      <c r="AO15" s="257">
        <v>97500</v>
      </c>
      <c r="AP15" s="257"/>
      <c r="AQ15" s="257"/>
      <c r="AR15" s="257"/>
      <c r="AS15" s="257"/>
      <c r="AT15" s="257">
        <v>21125</v>
      </c>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6"/>
      <c r="DZ15" s="256"/>
      <c r="EA15" s="257"/>
      <c r="EB15" s="257"/>
      <c r="EC15" s="257"/>
      <c r="ED15" s="257"/>
      <c r="EE15" s="257"/>
      <c r="EF15" s="257"/>
      <c r="EG15" s="257"/>
      <c r="EH15" s="256"/>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c r="IW15" s="257"/>
      <c r="IX15" s="257"/>
      <c r="IY15" s="257"/>
      <c r="IZ15" s="257"/>
      <c r="JA15" s="257"/>
      <c r="JB15" s="257"/>
      <c r="JC15" s="257"/>
      <c r="JD15" s="257"/>
      <c r="JE15" s="257"/>
      <c r="JF15" s="257"/>
      <c r="JG15" s="257"/>
      <c r="JH15" s="257"/>
      <c r="JI15" s="257"/>
      <c r="JJ15" s="257"/>
      <c r="JK15" s="257"/>
      <c r="JL15" s="257"/>
      <c r="JM15" s="257"/>
      <c r="JN15" s="257"/>
      <c r="JO15" s="257"/>
      <c r="JP15" s="257"/>
      <c r="JQ15" s="257"/>
      <c r="JR15" s="257"/>
      <c r="JS15" s="257"/>
      <c r="JT15" s="257"/>
      <c r="JU15" s="257"/>
      <c r="JV15" s="257"/>
      <c r="JW15" s="257"/>
      <c r="JX15" s="257"/>
      <c r="JY15" s="257"/>
      <c r="JZ15" s="257"/>
      <c r="KA15" s="257"/>
      <c r="KB15" s="257"/>
      <c r="KC15" s="257"/>
      <c r="KD15" s="257"/>
      <c r="KE15" s="257"/>
      <c r="KF15" s="257"/>
      <c r="KG15" s="257"/>
      <c r="KH15" s="257"/>
      <c r="KI15" s="257"/>
      <c r="KJ15" s="257"/>
      <c r="KK15" s="257"/>
      <c r="KL15" s="257"/>
      <c r="KM15" s="257"/>
      <c r="KN15" s="257"/>
      <c r="KO15" s="257"/>
      <c r="KP15" s="257"/>
      <c r="KQ15" s="257"/>
      <c r="KR15" s="257"/>
      <c r="KS15" s="257"/>
      <c r="KT15" s="257"/>
      <c r="KU15" s="257"/>
      <c r="KV15" s="257"/>
      <c r="KW15" s="257"/>
      <c r="KX15" s="257"/>
      <c r="KY15" s="257"/>
      <c r="KZ15" s="257"/>
      <c r="LA15" s="257"/>
      <c r="LB15" s="257"/>
      <c r="LC15" s="257"/>
      <c r="LD15" s="257"/>
      <c r="LE15" s="257"/>
      <c r="LF15" s="257"/>
      <c r="LG15" s="257"/>
      <c r="LH15" s="257"/>
      <c r="LI15" s="257"/>
      <c r="LJ15" s="257"/>
      <c r="LK15" s="257"/>
      <c r="LL15" s="257"/>
      <c r="LM15" s="257"/>
      <c r="LN15" s="257"/>
      <c r="LO15" s="257"/>
      <c r="LP15" s="257"/>
      <c r="LQ15" s="257"/>
      <c r="LR15" s="257"/>
      <c r="LS15" s="257"/>
      <c r="LT15" s="257"/>
      <c r="LU15" s="257"/>
      <c r="LV15" s="257"/>
      <c r="LW15" s="257"/>
      <c r="LX15" s="257"/>
      <c r="LY15" s="257"/>
      <c r="LZ15" s="257"/>
      <c r="MA15" s="257"/>
      <c r="MB15" s="257"/>
      <c r="MC15" s="257"/>
      <c r="MD15" s="257"/>
      <c r="ME15" s="257"/>
      <c r="MF15" s="257"/>
      <c r="MG15" s="257"/>
      <c r="MH15" s="257"/>
      <c r="MI15" s="257"/>
      <c r="MJ15" s="257"/>
      <c r="MK15" s="257"/>
      <c r="ML15" s="257"/>
      <c r="MM15" s="257"/>
      <c r="MN15" s="257"/>
      <c r="MO15" s="257"/>
      <c r="MP15" s="257"/>
      <c r="MQ15" s="257"/>
      <c r="MR15" s="257"/>
      <c r="MS15" s="257"/>
      <c r="MT15" s="257"/>
      <c r="MU15" s="257"/>
      <c r="MV15" s="257"/>
      <c r="MW15" s="257"/>
      <c r="MX15" s="257"/>
      <c r="MY15" s="257"/>
      <c r="MZ15" s="257"/>
      <c r="NA15" s="257"/>
      <c r="NB15" s="257"/>
      <c r="NC15" s="257"/>
      <c r="ND15" s="257"/>
      <c r="NE15" s="259"/>
      <c r="NF15" s="259"/>
      <c r="NG15" s="259"/>
      <c r="NH15" s="259"/>
      <c r="NI15" s="259"/>
      <c r="NJ15" s="259"/>
      <c r="NK15" s="259"/>
      <c r="NL15" s="259"/>
      <c r="NM15" s="259"/>
      <c r="NN15" s="259"/>
      <c r="NO15" s="259"/>
      <c r="NP15" s="259"/>
      <c r="NQ15" s="259"/>
      <c r="NR15" s="259"/>
      <c r="NS15" s="259"/>
      <c r="NT15" s="259"/>
      <c r="NU15" s="259"/>
      <c r="NV15" s="259"/>
      <c r="NW15" s="259"/>
      <c r="NX15" s="259"/>
      <c r="NY15" s="259"/>
      <c r="NZ15" s="259"/>
      <c r="OA15" s="259"/>
      <c r="OB15" s="259"/>
      <c r="OC15" s="259"/>
      <c r="OD15" s="259"/>
      <c r="OE15" s="259"/>
      <c r="OF15" s="259"/>
      <c r="OG15" s="259"/>
      <c r="OH15" s="259"/>
      <c r="OI15" s="259"/>
      <c r="OJ15" s="259"/>
      <c r="OK15" s="259"/>
      <c r="OL15" s="259"/>
      <c r="OM15" s="259"/>
      <c r="ON15" s="259"/>
      <c r="OO15" s="259"/>
      <c r="OP15" s="259"/>
      <c r="OQ15" s="259"/>
      <c r="OR15" s="259"/>
      <c r="OS15" s="259"/>
      <c r="OT15" s="259"/>
      <c r="OU15" s="259"/>
      <c r="OV15" s="259"/>
      <c r="OW15" s="259"/>
      <c r="OX15" s="259"/>
      <c r="OY15" s="259"/>
      <c r="OZ15" s="259"/>
      <c r="PA15" s="259"/>
      <c r="PB15" s="259"/>
      <c r="PC15" s="259"/>
      <c r="PD15" s="259"/>
      <c r="PE15" s="259"/>
      <c r="PF15" s="259"/>
      <c r="PG15" s="259"/>
      <c r="PH15" s="259"/>
      <c r="PI15" s="259"/>
      <c r="PJ15" s="259"/>
      <c r="PK15" s="259"/>
      <c r="PL15" s="259"/>
      <c r="PM15" s="259"/>
      <c r="PN15" s="259"/>
      <c r="PO15" s="259"/>
      <c r="PP15" s="259"/>
      <c r="PQ15" s="259"/>
      <c r="PR15" s="259"/>
      <c r="PS15" s="259"/>
      <c r="PT15" s="259"/>
      <c r="PU15" s="259"/>
      <c r="PV15" s="259"/>
      <c r="PW15" s="259"/>
      <c r="PX15" s="259"/>
      <c r="PY15" s="259"/>
      <c r="PZ15" s="259"/>
      <c r="QA15" s="259"/>
      <c r="QB15" s="259"/>
      <c r="QC15" s="259"/>
      <c r="QD15" s="259"/>
      <c r="QE15" s="259"/>
      <c r="QF15" s="259"/>
      <c r="QG15" s="259"/>
      <c r="QH15" s="259"/>
      <c r="QI15" s="259"/>
      <c r="QJ15" s="259"/>
      <c r="QK15" s="259"/>
      <c r="QL15" s="259"/>
      <c r="QM15" s="259"/>
      <c r="QN15" s="259"/>
      <c r="QP15" s="266">
        <v>0</v>
      </c>
      <c r="WM15" s="159"/>
      <c r="WN15" s="159"/>
      <c r="WO15" s="159"/>
      <c r="WP15" s="251">
        <v>41400</v>
      </c>
      <c r="WQ15" s="219"/>
      <c r="WR15" s="219">
        <v>41400</v>
      </c>
      <c r="XE15" s="159"/>
      <c r="XH15" s="266">
        <v>0</v>
      </c>
      <c r="YJ15" s="159"/>
      <c r="YK15" s="159"/>
      <c r="YM15" s="266">
        <v>0</v>
      </c>
      <c r="YN15" s="172"/>
      <c r="ZQ15" s="159"/>
      <c r="ZR15" s="159"/>
      <c r="ZS15" s="159"/>
    </row>
    <row r="16" spans="1:695">
      <c r="A16" s="261">
        <v>10</v>
      </c>
      <c r="B16" s="262" t="s">
        <v>46</v>
      </c>
      <c r="C16" s="240" t="s">
        <v>47</v>
      </c>
      <c r="D16" s="240" t="s">
        <v>48</v>
      </c>
      <c r="E16" s="250">
        <v>1512875</v>
      </c>
      <c r="F16" s="241" t="s">
        <v>397</v>
      </c>
      <c r="G16" s="251">
        <v>1512875</v>
      </c>
      <c r="H16" s="263"/>
      <c r="I16" s="264"/>
      <c r="J16" s="264"/>
      <c r="K16" s="264"/>
      <c r="L16" s="264"/>
      <c r="M16" s="264"/>
      <c r="N16" s="264"/>
      <c r="O16" s="264"/>
      <c r="P16" s="264"/>
      <c r="Q16" s="264"/>
      <c r="R16" s="264"/>
      <c r="S16" s="264"/>
      <c r="T16" s="264"/>
      <c r="U16" s="265">
        <v>133500</v>
      </c>
      <c r="V16" s="265">
        <v>0</v>
      </c>
      <c r="W16" s="265">
        <v>24000</v>
      </c>
      <c r="X16" s="265">
        <v>41400</v>
      </c>
      <c r="Y16" s="265">
        <v>136700</v>
      </c>
      <c r="Z16" s="265">
        <v>105000</v>
      </c>
      <c r="AA16" s="264">
        <v>307100</v>
      </c>
      <c r="AB16" s="257">
        <v>87600</v>
      </c>
      <c r="AC16" s="257">
        <v>66000</v>
      </c>
      <c r="AD16" s="265"/>
      <c r="AE16" s="265"/>
      <c r="AF16" s="265">
        <v>153000</v>
      </c>
      <c r="AG16" s="257">
        <v>92550</v>
      </c>
      <c r="AH16" s="257">
        <v>2250</v>
      </c>
      <c r="AI16" s="257"/>
      <c r="AJ16" s="257">
        <v>222830</v>
      </c>
      <c r="AK16" s="257">
        <v>299000</v>
      </c>
      <c r="AL16" s="257"/>
      <c r="AM16" s="257"/>
      <c r="AN16" s="257">
        <v>32250</v>
      </c>
      <c r="AO16" s="257">
        <v>97500</v>
      </c>
      <c r="AP16" s="257"/>
      <c r="AQ16" s="257"/>
      <c r="AR16" s="257"/>
      <c r="AS16" s="257"/>
      <c r="AT16" s="257">
        <v>19295</v>
      </c>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6"/>
      <c r="DZ16" s="256"/>
      <c r="EA16" s="257"/>
      <c r="EB16" s="257"/>
      <c r="EC16" s="257"/>
      <c r="ED16" s="257"/>
      <c r="EE16" s="257"/>
      <c r="EF16" s="257"/>
      <c r="EG16" s="257"/>
      <c r="EH16" s="256"/>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7"/>
      <c r="IW16" s="257"/>
      <c r="IX16" s="257"/>
      <c r="IY16" s="257"/>
      <c r="IZ16" s="257"/>
      <c r="JA16" s="257"/>
      <c r="JB16" s="257"/>
      <c r="JC16" s="257"/>
      <c r="JD16" s="257"/>
      <c r="JE16" s="257"/>
      <c r="JF16" s="257"/>
      <c r="JG16" s="257"/>
      <c r="JH16" s="257"/>
      <c r="JI16" s="257"/>
      <c r="JJ16" s="257"/>
      <c r="JK16" s="257"/>
      <c r="JL16" s="257"/>
      <c r="JM16" s="257"/>
      <c r="JN16" s="257"/>
      <c r="JO16" s="257"/>
      <c r="JP16" s="257"/>
      <c r="JQ16" s="257"/>
      <c r="JR16" s="257"/>
      <c r="JS16" s="257"/>
      <c r="JT16" s="257"/>
      <c r="JU16" s="257"/>
      <c r="JV16" s="257"/>
      <c r="JW16" s="257"/>
      <c r="JX16" s="257"/>
      <c r="JY16" s="257"/>
      <c r="JZ16" s="257"/>
      <c r="KA16" s="257"/>
      <c r="KB16" s="257"/>
      <c r="KC16" s="257"/>
      <c r="KD16" s="257"/>
      <c r="KE16" s="257"/>
      <c r="KF16" s="257"/>
      <c r="KG16" s="257"/>
      <c r="KH16" s="257"/>
      <c r="KI16" s="257"/>
      <c r="KJ16" s="257"/>
      <c r="KK16" s="257"/>
      <c r="KL16" s="257"/>
      <c r="KM16" s="257"/>
      <c r="KN16" s="257"/>
      <c r="KO16" s="257"/>
      <c r="KP16" s="257"/>
      <c r="KQ16" s="257"/>
      <c r="KR16" s="257"/>
      <c r="KS16" s="257"/>
      <c r="KT16" s="257"/>
      <c r="KU16" s="257"/>
      <c r="KV16" s="257"/>
      <c r="KW16" s="257"/>
      <c r="KX16" s="257"/>
      <c r="KY16" s="257"/>
      <c r="KZ16" s="257"/>
      <c r="LA16" s="257"/>
      <c r="LB16" s="257"/>
      <c r="LC16" s="257"/>
      <c r="LD16" s="257"/>
      <c r="LE16" s="257"/>
      <c r="LF16" s="257"/>
      <c r="LG16" s="257"/>
      <c r="LH16" s="257"/>
      <c r="LI16" s="257"/>
      <c r="LJ16" s="257"/>
      <c r="LK16" s="257"/>
      <c r="LL16" s="257"/>
      <c r="LM16" s="257"/>
      <c r="LN16" s="257"/>
      <c r="LO16" s="257"/>
      <c r="LP16" s="257"/>
      <c r="LQ16" s="257"/>
      <c r="LR16" s="257"/>
      <c r="LS16" s="257"/>
      <c r="LT16" s="257"/>
      <c r="LU16" s="257"/>
      <c r="LV16" s="257"/>
      <c r="LW16" s="257"/>
      <c r="LX16" s="257"/>
      <c r="LY16" s="257"/>
      <c r="LZ16" s="257"/>
      <c r="MA16" s="257"/>
      <c r="MB16" s="257"/>
      <c r="MC16" s="257"/>
      <c r="MD16" s="257"/>
      <c r="ME16" s="257"/>
      <c r="MF16" s="257"/>
      <c r="MG16" s="257"/>
      <c r="MH16" s="257"/>
      <c r="MI16" s="257"/>
      <c r="MJ16" s="257"/>
      <c r="MK16" s="257"/>
      <c r="ML16" s="257"/>
      <c r="MM16" s="257"/>
      <c r="MN16" s="257"/>
      <c r="MO16" s="257"/>
      <c r="MP16" s="257"/>
      <c r="MQ16" s="257"/>
      <c r="MR16" s="257"/>
      <c r="MS16" s="257"/>
      <c r="MT16" s="257"/>
      <c r="MU16" s="257"/>
      <c r="MV16" s="257"/>
      <c r="MW16" s="257"/>
      <c r="MX16" s="257"/>
      <c r="MY16" s="257"/>
      <c r="MZ16" s="257"/>
      <c r="NA16" s="257"/>
      <c r="NB16" s="257"/>
      <c r="NC16" s="257"/>
      <c r="ND16" s="257"/>
      <c r="NE16" s="259"/>
      <c r="NF16" s="259"/>
      <c r="NG16" s="259"/>
      <c r="NH16" s="259"/>
      <c r="NI16" s="259"/>
      <c r="NJ16" s="259"/>
      <c r="NK16" s="259"/>
      <c r="NL16" s="259"/>
      <c r="NM16" s="259"/>
      <c r="NN16" s="259"/>
      <c r="NO16" s="259"/>
      <c r="NP16" s="259"/>
      <c r="NQ16" s="259"/>
      <c r="NR16" s="259"/>
      <c r="NS16" s="259"/>
      <c r="NT16" s="259"/>
      <c r="NU16" s="259"/>
      <c r="NV16" s="259"/>
      <c r="NW16" s="259"/>
      <c r="NX16" s="259"/>
      <c r="NY16" s="259"/>
      <c r="NZ16" s="259"/>
      <c r="OA16" s="259"/>
      <c r="OB16" s="259"/>
      <c r="OC16" s="259"/>
      <c r="OD16" s="259"/>
      <c r="OE16" s="259"/>
      <c r="OF16" s="259"/>
      <c r="OG16" s="259"/>
      <c r="OH16" s="259"/>
      <c r="OI16" s="259"/>
      <c r="OJ16" s="259"/>
      <c r="OK16" s="259"/>
      <c r="OL16" s="259"/>
      <c r="OM16" s="259"/>
      <c r="ON16" s="259"/>
      <c r="OO16" s="259"/>
      <c r="OP16" s="259"/>
      <c r="OQ16" s="259"/>
      <c r="OR16" s="259"/>
      <c r="OS16" s="259"/>
      <c r="OT16" s="259"/>
      <c r="OU16" s="259"/>
      <c r="OV16" s="259"/>
      <c r="OW16" s="259"/>
      <c r="OX16" s="259"/>
      <c r="OY16" s="259"/>
      <c r="OZ16" s="259"/>
      <c r="PA16" s="259"/>
      <c r="PB16" s="259"/>
      <c r="PC16" s="259"/>
      <c r="PD16" s="259"/>
      <c r="PE16" s="259"/>
      <c r="PF16" s="259"/>
      <c r="PG16" s="259"/>
      <c r="PH16" s="259"/>
      <c r="PI16" s="259"/>
      <c r="PJ16" s="259"/>
      <c r="PK16" s="259"/>
      <c r="PL16" s="259"/>
      <c r="PM16" s="259"/>
      <c r="PN16" s="259"/>
      <c r="PO16" s="259"/>
      <c r="PP16" s="259"/>
      <c r="PQ16" s="259"/>
      <c r="PR16" s="259"/>
      <c r="PS16" s="259"/>
      <c r="PT16" s="259"/>
      <c r="PU16" s="259"/>
      <c r="PV16" s="259"/>
      <c r="PW16" s="259"/>
      <c r="PX16" s="259"/>
      <c r="PY16" s="259"/>
      <c r="PZ16" s="259"/>
      <c r="QA16" s="259"/>
      <c r="QB16" s="259"/>
      <c r="QC16" s="259"/>
      <c r="QD16" s="259"/>
      <c r="QE16" s="259"/>
      <c r="QF16" s="259"/>
      <c r="QG16" s="259"/>
      <c r="QH16" s="259"/>
      <c r="QI16" s="259"/>
      <c r="QJ16" s="259"/>
      <c r="QK16" s="259"/>
      <c r="QL16" s="259"/>
      <c r="QM16" s="259"/>
      <c r="QN16" s="259"/>
      <c r="QP16" s="266">
        <v>0</v>
      </c>
      <c r="WM16" s="159"/>
      <c r="WN16" s="159"/>
      <c r="WO16" s="159"/>
      <c r="WP16" s="251">
        <v>55740</v>
      </c>
      <c r="WQ16" s="219"/>
      <c r="WR16" s="219">
        <v>55740</v>
      </c>
      <c r="XE16" s="159"/>
      <c r="XH16" s="266">
        <v>0</v>
      </c>
      <c r="YJ16" s="159"/>
      <c r="YK16" s="159"/>
      <c r="YM16" s="266">
        <v>0</v>
      </c>
      <c r="YN16" s="172"/>
      <c r="ZQ16" s="159"/>
      <c r="ZR16" s="159"/>
      <c r="ZS16" s="159"/>
    </row>
    <row r="17" spans="1:695">
      <c r="A17" s="261">
        <v>11</v>
      </c>
      <c r="B17" s="262" t="s">
        <v>49</v>
      </c>
      <c r="C17" s="240" t="s">
        <v>50</v>
      </c>
      <c r="D17" s="240" t="s">
        <v>51</v>
      </c>
      <c r="E17" s="250">
        <v>978280</v>
      </c>
      <c r="F17" s="241" t="s">
        <v>398</v>
      </c>
      <c r="G17" s="251">
        <v>978280</v>
      </c>
      <c r="H17" s="263"/>
      <c r="I17" s="264"/>
      <c r="J17" s="264"/>
      <c r="K17" s="264"/>
      <c r="L17" s="264"/>
      <c r="M17" s="264"/>
      <c r="N17" s="264"/>
      <c r="O17" s="264"/>
      <c r="P17" s="264"/>
      <c r="Q17" s="264"/>
      <c r="R17" s="264"/>
      <c r="S17" s="264"/>
      <c r="T17" s="264"/>
      <c r="U17" s="265">
        <v>177000</v>
      </c>
      <c r="V17" s="265">
        <v>0</v>
      </c>
      <c r="W17" s="265">
        <v>24000</v>
      </c>
      <c r="X17" s="265">
        <v>41400</v>
      </c>
      <c r="Y17" s="265">
        <v>136700</v>
      </c>
      <c r="Z17" s="265">
        <v>112900</v>
      </c>
      <c r="AA17" s="264">
        <v>315000</v>
      </c>
      <c r="AB17" s="257"/>
      <c r="AC17" s="257"/>
      <c r="AD17" s="265"/>
      <c r="AE17" s="265"/>
      <c r="AF17" s="265">
        <v>246900</v>
      </c>
      <c r="AG17" s="257">
        <v>27750</v>
      </c>
      <c r="AH17" s="257">
        <v>4500</v>
      </c>
      <c r="AI17" s="257"/>
      <c r="AJ17" s="257">
        <v>186920</v>
      </c>
      <c r="AK17" s="257"/>
      <c r="AL17" s="257"/>
      <c r="AM17" s="257"/>
      <c r="AN17" s="257"/>
      <c r="AO17" s="257"/>
      <c r="AP17" s="257"/>
      <c r="AQ17" s="257"/>
      <c r="AR17" s="257"/>
      <c r="AS17" s="257"/>
      <c r="AT17" s="257">
        <v>20210</v>
      </c>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6"/>
      <c r="DZ17" s="256"/>
      <c r="EA17" s="257"/>
      <c r="EB17" s="257"/>
      <c r="EC17" s="257"/>
      <c r="ED17" s="257"/>
      <c r="EE17" s="257"/>
      <c r="EF17" s="257"/>
      <c r="EG17" s="257"/>
      <c r="EH17" s="256"/>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c r="HZ17" s="257"/>
      <c r="IA17" s="257"/>
      <c r="IB17" s="257"/>
      <c r="IC17" s="257"/>
      <c r="ID17" s="257"/>
      <c r="IE17" s="257"/>
      <c r="IF17" s="257"/>
      <c r="IG17" s="257"/>
      <c r="IH17" s="257"/>
      <c r="II17" s="257"/>
      <c r="IJ17" s="257"/>
      <c r="IK17" s="257"/>
      <c r="IL17" s="257"/>
      <c r="IM17" s="257"/>
      <c r="IN17" s="257"/>
      <c r="IO17" s="257"/>
      <c r="IP17" s="257"/>
      <c r="IQ17" s="257"/>
      <c r="IR17" s="257"/>
      <c r="IS17" s="257"/>
      <c r="IT17" s="257"/>
      <c r="IU17" s="257"/>
      <c r="IV17" s="257"/>
      <c r="IW17" s="257"/>
      <c r="IX17" s="257"/>
      <c r="IY17" s="257"/>
      <c r="IZ17" s="257"/>
      <c r="JA17" s="257"/>
      <c r="JB17" s="257"/>
      <c r="JC17" s="257"/>
      <c r="JD17" s="257"/>
      <c r="JE17" s="257"/>
      <c r="JF17" s="257"/>
      <c r="JG17" s="257"/>
      <c r="JH17" s="257"/>
      <c r="JI17" s="257"/>
      <c r="JJ17" s="257"/>
      <c r="JK17" s="257"/>
      <c r="JL17" s="257"/>
      <c r="JM17" s="257"/>
      <c r="JN17" s="257"/>
      <c r="JO17" s="257"/>
      <c r="JP17" s="257"/>
      <c r="JQ17" s="257"/>
      <c r="JR17" s="257"/>
      <c r="JS17" s="257"/>
      <c r="JT17" s="257"/>
      <c r="JU17" s="257"/>
      <c r="JV17" s="257"/>
      <c r="JW17" s="257"/>
      <c r="JX17" s="257"/>
      <c r="JY17" s="257"/>
      <c r="JZ17" s="257"/>
      <c r="KA17" s="257"/>
      <c r="KB17" s="257"/>
      <c r="KC17" s="257"/>
      <c r="KD17" s="257"/>
      <c r="KE17" s="257"/>
      <c r="KF17" s="257"/>
      <c r="KG17" s="257"/>
      <c r="KH17" s="257"/>
      <c r="KI17" s="257"/>
      <c r="KJ17" s="257"/>
      <c r="KK17" s="257"/>
      <c r="KL17" s="257"/>
      <c r="KM17" s="257"/>
      <c r="KN17" s="257"/>
      <c r="KO17" s="257"/>
      <c r="KP17" s="257"/>
      <c r="KQ17" s="257"/>
      <c r="KR17" s="257"/>
      <c r="KS17" s="257"/>
      <c r="KT17" s="257"/>
      <c r="KU17" s="257"/>
      <c r="KV17" s="257"/>
      <c r="KW17" s="257"/>
      <c r="KX17" s="257"/>
      <c r="KY17" s="257"/>
      <c r="KZ17" s="257"/>
      <c r="LA17" s="257"/>
      <c r="LB17" s="257"/>
      <c r="LC17" s="257"/>
      <c r="LD17" s="257"/>
      <c r="LE17" s="257"/>
      <c r="LF17" s="257"/>
      <c r="LG17" s="257"/>
      <c r="LH17" s="257"/>
      <c r="LI17" s="257"/>
      <c r="LJ17" s="257"/>
      <c r="LK17" s="257"/>
      <c r="LL17" s="257"/>
      <c r="LM17" s="257"/>
      <c r="LN17" s="257"/>
      <c r="LO17" s="257"/>
      <c r="LP17" s="257"/>
      <c r="LQ17" s="257"/>
      <c r="LR17" s="257"/>
      <c r="LS17" s="257"/>
      <c r="LT17" s="257"/>
      <c r="LU17" s="257"/>
      <c r="LV17" s="257"/>
      <c r="LW17" s="257"/>
      <c r="LX17" s="257"/>
      <c r="LY17" s="257"/>
      <c r="LZ17" s="257"/>
      <c r="MA17" s="257"/>
      <c r="MB17" s="257"/>
      <c r="MC17" s="257"/>
      <c r="MD17" s="257"/>
      <c r="ME17" s="257"/>
      <c r="MF17" s="257"/>
      <c r="MG17" s="257"/>
      <c r="MH17" s="257"/>
      <c r="MI17" s="257"/>
      <c r="MJ17" s="257"/>
      <c r="MK17" s="257"/>
      <c r="ML17" s="257"/>
      <c r="MM17" s="257"/>
      <c r="MN17" s="257"/>
      <c r="MO17" s="257"/>
      <c r="MP17" s="257"/>
      <c r="MQ17" s="257"/>
      <c r="MR17" s="257"/>
      <c r="MS17" s="257"/>
      <c r="MT17" s="257"/>
      <c r="MU17" s="257"/>
      <c r="MV17" s="257"/>
      <c r="MW17" s="257"/>
      <c r="MX17" s="257"/>
      <c r="MY17" s="257"/>
      <c r="MZ17" s="257"/>
      <c r="NA17" s="257"/>
      <c r="NB17" s="257"/>
      <c r="NC17" s="257"/>
      <c r="ND17" s="257"/>
      <c r="NE17" s="259"/>
      <c r="NF17" s="259"/>
      <c r="NG17" s="259"/>
      <c r="NH17" s="259"/>
      <c r="NI17" s="259"/>
      <c r="NJ17" s="259"/>
      <c r="NK17" s="259"/>
      <c r="NL17" s="259"/>
      <c r="NM17" s="259"/>
      <c r="NN17" s="259"/>
      <c r="NO17" s="259"/>
      <c r="NP17" s="259"/>
      <c r="NQ17" s="259"/>
      <c r="NR17" s="259"/>
      <c r="NS17" s="259"/>
      <c r="NT17" s="259"/>
      <c r="NU17" s="259"/>
      <c r="NV17" s="259"/>
      <c r="NW17" s="259"/>
      <c r="NX17" s="259"/>
      <c r="NY17" s="259"/>
      <c r="NZ17" s="259"/>
      <c r="OA17" s="259"/>
      <c r="OB17" s="259"/>
      <c r="OC17" s="259"/>
      <c r="OD17" s="259"/>
      <c r="OE17" s="259"/>
      <c r="OF17" s="259"/>
      <c r="OG17" s="259"/>
      <c r="OH17" s="259"/>
      <c r="OI17" s="259"/>
      <c r="OJ17" s="259"/>
      <c r="OK17" s="259"/>
      <c r="OL17" s="259"/>
      <c r="OM17" s="259"/>
      <c r="ON17" s="259"/>
      <c r="OO17" s="259"/>
      <c r="OP17" s="259"/>
      <c r="OQ17" s="259"/>
      <c r="OR17" s="259"/>
      <c r="OS17" s="259"/>
      <c r="OT17" s="259"/>
      <c r="OU17" s="259"/>
      <c r="OV17" s="259"/>
      <c r="OW17" s="259"/>
      <c r="OX17" s="259"/>
      <c r="OY17" s="259"/>
      <c r="OZ17" s="259"/>
      <c r="PA17" s="259"/>
      <c r="PB17" s="259"/>
      <c r="PC17" s="259"/>
      <c r="PD17" s="259"/>
      <c r="PE17" s="259"/>
      <c r="PF17" s="259"/>
      <c r="PG17" s="259"/>
      <c r="PH17" s="259"/>
      <c r="PI17" s="259"/>
      <c r="PJ17" s="259"/>
      <c r="PK17" s="259"/>
      <c r="PL17" s="259"/>
      <c r="PM17" s="259"/>
      <c r="PN17" s="259"/>
      <c r="PO17" s="259"/>
      <c r="PP17" s="259"/>
      <c r="PQ17" s="259"/>
      <c r="PR17" s="259"/>
      <c r="PS17" s="259"/>
      <c r="PT17" s="259"/>
      <c r="PU17" s="259"/>
      <c r="PV17" s="259"/>
      <c r="PW17" s="259"/>
      <c r="PX17" s="259"/>
      <c r="PY17" s="259"/>
      <c r="PZ17" s="259"/>
      <c r="QA17" s="259"/>
      <c r="QB17" s="259"/>
      <c r="QC17" s="259"/>
      <c r="QD17" s="259"/>
      <c r="QE17" s="259"/>
      <c r="QF17" s="259"/>
      <c r="QG17" s="259"/>
      <c r="QH17" s="259"/>
      <c r="QI17" s="259"/>
      <c r="QJ17" s="259"/>
      <c r="QK17" s="259"/>
      <c r="QL17" s="259"/>
      <c r="QM17" s="259"/>
      <c r="QN17" s="259"/>
      <c r="QP17" s="266">
        <v>0</v>
      </c>
      <c r="WM17" s="159"/>
      <c r="WN17" s="159"/>
      <c r="WO17" s="159"/>
      <c r="WP17" s="251">
        <v>130110</v>
      </c>
      <c r="WQ17" s="219"/>
      <c r="WR17" s="219">
        <v>130110</v>
      </c>
      <c r="XE17" s="159"/>
      <c r="XH17" s="266">
        <v>0</v>
      </c>
      <c r="YJ17" s="159"/>
      <c r="YK17" s="159"/>
      <c r="YM17" s="266">
        <v>0</v>
      </c>
      <c r="YN17" s="172"/>
      <c r="ZQ17" s="159"/>
      <c r="ZR17" s="159"/>
      <c r="ZS17" s="159"/>
    </row>
    <row r="18" spans="1:695">
      <c r="A18" s="261">
        <v>12</v>
      </c>
      <c r="B18" s="262" t="s">
        <v>52</v>
      </c>
      <c r="C18" s="240" t="s">
        <v>53</v>
      </c>
      <c r="D18" s="240" t="s">
        <v>54</v>
      </c>
      <c r="E18" s="250">
        <v>2003475</v>
      </c>
      <c r="F18" s="241" t="s">
        <v>399</v>
      </c>
      <c r="G18" s="251">
        <v>2003475</v>
      </c>
      <c r="H18" s="263"/>
      <c r="I18" s="264"/>
      <c r="J18" s="264"/>
      <c r="K18" s="264"/>
      <c r="L18" s="264"/>
      <c r="M18" s="264"/>
      <c r="N18" s="264"/>
      <c r="O18" s="264"/>
      <c r="P18" s="264"/>
      <c r="Q18" s="264"/>
      <c r="R18" s="264"/>
      <c r="S18" s="264"/>
      <c r="T18" s="264"/>
      <c r="U18" s="265">
        <v>265000</v>
      </c>
      <c r="V18" s="265">
        <v>0</v>
      </c>
      <c r="W18" s="265">
        <v>24000</v>
      </c>
      <c r="X18" s="265">
        <v>41400</v>
      </c>
      <c r="Y18" s="265">
        <v>136700</v>
      </c>
      <c r="Z18" s="265">
        <v>262000</v>
      </c>
      <c r="AA18" s="264">
        <v>464100</v>
      </c>
      <c r="AB18" s="257"/>
      <c r="AC18" s="257">
        <v>155700</v>
      </c>
      <c r="AD18" s="265"/>
      <c r="AE18" s="265"/>
      <c r="AF18" s="265">
        <v>264600</v>
      </c>
      <c r="AG18" s="257">
        <v>293650</v>
      </c>
      <c r="AH18" s="257">
        <v>11250</v>
      </c>
      <c r="AI18" s="257"/>
      <c r="AJ18" s="257">
        <v>267880</v>
      </c>
      <c r="AK18" s="257"/>
      <c r="AL18" s="257">
        <v>66440</v>
      </c>
      <c r="AM18" s="257">
        <v>68730</v>
      </c>
      <c r="AN18" s="257">
        <v>88000</v>
      </c>
      <c r="AO18" s="257">
        <v>37000</v>
      </c>
      <c r="AP18" s="257"/>
      <c r="AQ18" s="257"/>
      <c r="AR18" s="257"/>
      <c r="AS18" s="257"/>
      <c r="AT18" s="257">
        <v>21125</v>
      </c>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6"/>
      <c r="DZ18" s="256"/>
      <c r="EA18" s="257"/>
      <c r="EB18" s="257"/>
      <c r="EC18" s="257"/>
      <c r="ED18" s="257"/>
      <c r="EE18" s="257"/>
      <c r="EF18" s="257"/>
      <c r="EG18" s="257"/>
      <c r="EH18" s="256"/>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c r="IX18" s="257"/>
      <c r="IY18" s="257"/>
      <c r="IZ18" s="257"/>
      <c r="JA18" s="257"/>
      <c r="JB18" s="257"/>
      <c r="JC18" s="257"/>
      <c r="JD18" s="257"/>
      <c r="JE18" s="257"/>
      <c r="JF18" s="257"/>
      <c r="JG18" s="257"/>
      <c r="JH18" s="257"/>
      <c r="JI18" s="257"/>
      <c r="JJ18" s="257"/>
      <c r="JK18" s="257"/>
      <c r="JL18" s="257"/>
      <c r="JM18" s="257"/>
      <c r="JN18" s="257"/>
      <c r="JO18" s="257"/>
      <c r="JP18" s="257"/>
      <c r="JQ18" s="257"/>
      <c r="JR18" s="257"/>
      <c r="JS18" s="257"/>
      <c r="JT18" s="257"/>
      <c r="JU18" s="257"/>
      <c r="JV18" s="257"/>
      <c r="JW18" s="257"/>
      <c r="JX18" s="257"/>
      <c r="JY18" s="257"/>
      <c r="JZ18" s="257"/>
      <c r="KA18" s="257"/>
      <c r="KB18" s="257"/>
      <c r="KC18" s="257"/>
      <c r="KD18" s="257"/>
      <c r="KE18" s="257"/>
      <c r="KF18" s="257"/>
      <c r="KG18" s="257"/>
      <c r="KH18" s="257"/>
      <c r="KI18" s="257"/>
      <c r="KJ18" s="257"/>
      <c r="KK18" s="257"/>
      <c r="KL18" s="257"/>
      <c r="KM18" s="257"/>
      <c r="KN18" s="257"/>
      <c r="KO18" s="257"/>
      <c r="KP18" s="257"/>
      <c r="KQ18" s="257"/>
      <c r="KR18" s="257"/>
      <c r="KS18" s="257"/>
      <c r="KT18" s="257"/>
      <c r="KU18" s="257"/>
      <c r="KV18" s="257"/>
      <c r="KW18" s="257"/>
      <c r="KX18" s="257"/>
      <c r="KY18" s="257"/>
      <c r="KZ18" s="257"/>
      <c r="LA18" s="257"/>
      <c r="LB18" s="257"/>
      <c r="LC18" s="257"/>
      <c r="LD18" s="257"/>
      <c r="LE18" s="257"/>
      <c r="LF18" s="257"/>
      <c r="LG18" s="257"/>
      <c r="LH18" s="257"/>
      <c r="LI18" s="257"/>
      <c r="LJ18" s="257"/>
      <c r="LK18" s="257"/>
      <c r="LL18" s="257"/>
      <c r="LM18" s="257"/>
      <c r="LN18" s="257"/>
      <c r="LO18" s="257"/>
      <c r="LP18" s="257"/>
      <c r="LQ18" s="257"/>
      <c r="LR18" s="257"/>
      <c r="LS18" s="257"/>
      <c r="LT18" s="257"/>
      <c r="LU18" s="257"/>
      <c r="LV18" s="257"/>
      <c r="LW18" s="257"/>
      <c r="LX18" s="257"/>
      <c r="LY18" s="257"/>
      <c r="LZ18" s="257"/>
      <c r="MA18" s="257"/>
      <c r="MB18" s="257"/>
      <c r="MC18" s="257"/>
      <c r="MD18" s="257"/>
      <c r="ME18" s="257"/>
      <c r="MF18" s="257"/>
      <c r="MG18" s="257"/>
      <c r="MH18" s="257"/>
      <c r="MI18" s="257"/>
      <c r="MJ18" s="257"/>
      <c r="MK18" s="257"/>
      <c r="ML18" s="257"/>
      <c r="MM18" s="257"/>
      <c r="MN18" s="257"/>
      <c r="MO18" s="257"/>
      <c r="MP18" s="257"/>
      <c r="MQ18" s="257"/>
      <c r="MR18" s="257"/>
      <c r="MS18" s="257"/>
      <c r="MT18" s="257"/>
      <c r="MU18" s="257"/>
      <c r="MV18" s="257"/>
      <c r="MW18" s="257"/>
      <c r="MX18" s="257"/>
      <c r="MY18" s="257"/>
      <c r="MZ18" s="257"/>
      <c r="NA18" s="257"/>
      <c r="NB18" s="257"/>
      <c r="NC18" s="257"/>
      <c r="ND18" s="257"/>
      <c r="NE18" s="259"/>
      <c r="NF18" s="259"/>
      <c r="NG18" s="259"/>
      <c r="NH18" s="259"/>
      <c r="NI18" s="259"/>
      <c r="NJ18" s="259"/>
      <c r="NK18" s="259"/>
      <c r="NL18" s="259"/>
      <c r="NM18" s="259"/>
      <c r="NN18" s="259"/>
      <c r="NO18" s="259"/>
      <c r="NP18" s="259"/>
      <c r="NQ18" s="259"/>
      <c r="NR18" s="259"/>
      <c r="NS18" s="259"/>
      <c r="NT18" s="259"/>
      <c r="NU18" s="259"/>
      <c r="NV18" s="259"/>
      <c r="NW18" s="259"/>
      <c r="NX18" s="259"/>
      <c r="NY18" s="259"/>
      <c r="NZ18" s="259"/>
      <c r="OA18" s="259"/>
      <c r="OB18" s="259"/>
      <c r="OC18" s="259"/>
      <c r="OD18" s="259"/>
      <c r="OE18" s="259"/>
      <c r="OF18" s="259"/>
      <c r="OG18" s="259"/>
      <c r="OH18" s="259"/>
      <c r="OI18" s="259"/>
      <c r="OJ18" s="259"/>
      <c r="OK18" s="259"/>
      <c r="OL18" s="259"/>
      <c r="OM18" s="259"/>
      <c r="ON18" s="259"/>
      <c r="OO18" s="259"/>
      <c r="OP18" s="259"/>
      <c r="OQ18" s="259"/>
      <c r="OR18" s="259"/>
      <c r="OS18" s="259"/>
      <c r="OT18" s="259"/>
      <c r="OU18" s="259"/>
      <c r="OV18" s="259"/>
      <c r="OW18" s="259"/>
      <c r="OX18" s="259"/>
      <c r="OY18" s="259"/>
      <c r="OZ18" s="259"/>
      <c r="PA18" s="259"/>
      <c r="PB18" s="259"/>
      <c r="PC18" s="259"/>
      <c r="PD18" s="259"/>
      <c r="PE18" s="259"/>
      <c r="PF18" s="259"/>
      <c r="PG18" s="259"/>
      <c r="PH18" s="259"/>
      <c r="PI18" s="259"/>
      <c r="PJ18" s="259"/>
      <c r="PK18" s="259"/>
      <c r="PL18" s="259"/>
      <c r="PM18" s="259"/>
      <c r="PN18" s="259"/>
      <c r="PO18" s="259"/>
      <c r="PP18" s="259"/>
      <c r="PQ18" s="259"/>
      <c r="PR18" s="259"/>
      <c r="PS18" s="259"/>
      <c r="PT18" s="259"/>
      <c r="PU18" s="259"/>
      <c r="PV18" s="259"/>
      <c r="PW18" s="259"/>
      <c r="PX18" s="259"/>
      <c r="PY18" s="259"/>
      <c r="PZ18" s="259"/>
      <c r="QA18" s="259"/>
      <c r="QB18" s="259"/>
      <c r="QC18" s="259"/>
      <c r="QD18" s="259"/>
      <c r="QE18" s="259"/>
      <c r="QF18" s="259"/>
      <c r="QG18" s="259"/>
      <c r="QH18" s="259"/>
      <c r="QI18" s="259"/>
      <c r="QJ18" s="259"/>
      <c r="QK18" s="259"/>
      <c r="QL18" s="259"/>
      <c r="QM18" s="259"/>
      <c r="QN18" s="259"/>
      <c r="QP18" s="266">
        <v>0</v>
      </c>
      <c r="WM18" s="159"/>
      <c r="WN18" s="159"/>
      <c r="WO18" s="159"/>
      <c r="WP18" s="251">
        <v>360990</v>
      </c>
      <c r="WQ18" s="219"/>
      <c r="WR18" s="219">
        <v>360990</v>
      </c>
      <c r="XE18" s="159"/>
      <c r="XH18" s="266">
        <v>0</v>
      </c>
      <c r="YJ18" s="159"/>
      <c r="YK18" s="159"/>
      <c r="YM18" s="266">
        <v>0</v>
      </c>
      <c r="YN18" s="172"/>
      <c r="ZQ18" s="159"/>
      <c r="ZR18" s="159"/>
      <c r="ZS18" s="159"/>
    </row>
    <row r="19" spans="1:695">
      <c r="A19" s="261">
        <v>13</v>
      </c>
      <c r="B19" s="262" t="s">
        <v>55</v>
      </c>
      <c r="C19" s="240" t="s">
        <v>56</v>
      </c>
      <c r="D19" s="240" t="s">
        <v>57</v>
      </c>
      <c r="E19" s="250">
        <v>1237385</v>
      </c>
      <c r="F19" s="241" t="s">
        <v>400</v>
      </c>
      <c r="G19" s="251">
        <v>1237385</v>
      </c>
      <c r="H19" s="263"/>
      <c r="I19" s="264"/>
      <c r="J19" s="264"/>
      <c r="K19" s="264"/>
      <c r="L19" s="264"/>
      <c r="M19" s="264"/>
      <c r="N19" s="264"/>
      <c r="O19" s="264"/>
      <c r="P19" s="264"/>
      <c r="Q19" s="264"/>
      <c r="R19" s="264"/>
      <c r="S19" s="264"/>
      <c r="T19" s="264"/>
      <c r="U19" s="265">
        <v>225000</v>
      </c>
      <c r="V19" s="265">
        <v>0</v>
      </c>
      <c r="W19" s="265">
        <v>24000</v>
      </c>
      <c r="X19" s="265">
        <v>41400</v>
      </c>
      <c r="Y19" s="265">
        <v>0</v>
      </c>
      <c r="Z19" s="265">
        <v>100000</v>
      </c>
      <c r="AA19" s="264">
        <v>165400</v>
      </c>
      <c r="AB19" s="257"/>
      <c r="AC19" s="257">
        <v>152500</v>
      </c>
      <c r="AD19" s="265"/>
      <c r="AE19" s="265"/>
      <c r="AF19" s="265">
        <v>291600</v>
      </c>
      <c r="AG19" s="257">
        <v>98550</v>
      </c>
      <c r="AH19" s="257">
        <v>2250</v>
      </c>
      <c r="AI19" s="257"/>
      <c r="AJ19" s="257">
        <v>170230</v>
      </c>
      <c r="AK19" s="257"/>
      <c r="AL19" s="257"/>
      <c r="AM19" s="257">
        <v>68730</v>
      </c>
      <c r="AN19" s="257"/>
      <c r="AO19" s="257">
        <v>37000</v>
      </c>
      <c r="AP19" s="257"/>
      <c r="AQ19" s="257"/>
      <c r="AR19" s="257"/>
      <c r="AS19" s="257"/>
      <c r="AT19" s="257">
        <v>21125</v>
      </c>
      <c r="AU19" s="257">
        <v>5000</v>
      </c>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6"/>
      <c r="DZ19" s="256"/>
      <c r="EA19" s="257"/>
      <c r="EB19" s="257"/>
      <c r="EC19" s="257"/>
      <c r="ED19" s="257"/>
      <c r="EE19" s="257"/>
      <c r="EF19" s="257"/>
      <c r="EG19" s="257"/>
      <c r="EH19" s="256"/>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c r="HZ19" s="257"/>
      <c r="IA19" s="257"/>
      <c r="IB19" s="257"/>
      <c r="IC19" s="257"/>
      <c r="ID19" s="257"/>
      <c r="IE19" s="257"/>
      <c r="IF19" s="257"/>
      <c r="IG19" s="257"/>
      <c r="IH19" s="257"/>
      <c r="II19" s="257"/>
      <c r="IJ19" s="257"/>
      <c r="IK19" s="257"/>
      <c r="IL19" s="257"/>
      <c r="IM19" s="257"/>
      <c r="IN19" s="257"/>
      <c r="IO19" s="257"/>
      <c r="IP19" s="257"/>
      <c r="IQ19" s="257"/>
      <c r="IR19" s="257"/>
      <c r="IS19" s="257"/>
      <c r="IT19" s="257"/>
      <c r="IU19" s="257"/>
      <c r="IV19" s="257"/>
      <c r="IW19" s="257"/>
      <c r="IX19" s="257"/>
      <c r="IY19" s="257"/>
      <c r="IZ19" s="257"/>
      <c r="JA19" s="257"/>
      <c r="JB19" s="257"/>
      <c r="JC19" s="257"/>
      <c r="JD19" s="257"/>
      <c r="JE19" s="257"/>
      <c r="JF19" s="257"/>
      <c r="JG19" s="257"/>
      <c r="JH19" s="257"/>
      <c r="JI19" s="257"/>
      <c r="JJ19" s="257"/>
      <c r="JK19" s="257"/>
      <c r="JL19" s="257"/>
      <c r="JM19" s="257"/>
      <c r="JN19" s="257"/>
      <c r="JO19" s="257"/>
      <c r="JP19" s="257"/>
      <c r="JQ19" s="257"/>
      <c r="JR19" s="257"/>
      <c r="JS19" s="257"/>
      <c r="JT19" s="257"/>
      <c r="JU19" s="257"/>
      <c r="JV19" s="257"/>
      <c r="JW19" s="257"/>
      <c r="JX19" s="257"/>
      <c r="JY19" s="257"/>
      <c r="JZ19" s="257"/>
      <c r="KA19" s="257"/>
      <c r="KB19" s="257"/>
      <c r="KC19" s="257"/>
      <c r="KD19" s="257"/>
      <c r="KE19" s="257"/>
      <c r="KF19" s="257"/>
      <c r="KG19" s="257"/>
      <c r="KH19" s="257"/>
      <c r="KI19" s="257"/>
      <c r="KJ19" s="257"/>
      <c r="KK19" s="257"/>
      <c r="KL19" s="257"/>
      <c r="KM19" s="257"/>
      <c r="KN19" s="257"/>
      <c r="KO19" s="257"/>
      <c r="KP19" s="257"/>
      <c r="KQ19" s="257"/>
      <c r="KR19" s="257"/>
      <c r="KS19" s="257"/>
      <c r="KT19" s="257"/>
      <c r="KU19" s="257"/>
      <c r="KV19" s="257"/>
      <c r="KW19" s="257"/>
      <c r="KX19" s="257"/>
      <c r="KY19" s="257"/>
      <c r="KZ19" s="257"/>
      <c r="LA19" s="257"/>
      <c r="LB19" s="257"/>
      <c r="LC19" s="257"/>
      <c r="LD19" s="257"/>
      <c r="LE19" s="257"/>
      <c r="LF19" s="257"/>
      <c r="LG19" s="257"/>
      <c r="LH19" s="257"/>
      <c r="LI19" s="257"/>
      <c r="LJ19" s="257"/>
      <c r="LK19" s="257"/>
      <c r="LL19" s="257"/>
      <c r="LM19" s="257"/>
      <c r="LN19" s="257"/>
      <c r="LO19" s="257"/>
      <c r="LP19" s="257"/>
      <c r="LQ19" s="257"/>
      <c r="LR19" s="257"/>
      <c r="LS19" s="257"/>
      <c r="LT19" s="257"/>
      <c r="LU19" s="257"/>
      <c r="LV19" s="257"/>
      <c r="LW19" s="257"/>
      <c r="LX19" s="257"/>
      <c r="LY19" s="257"/>
      <c r="LZ19" s="257"/>
      <c r="MA19" s="257"/>
      <c r="MB19" s="257"/>
      <c r="MC19" s="257"/>
      <c r="MD19" s="257"/>
      <c r="ME19" s="257"/>
      <c r="MF19" s="257"/>
      <c r="MG19" s="257"/>
      <c r="MH19" s="257"/>
      <c r="MI19" s="257"/>
      <c r="MJ19" s="257"/>
      <c r="MK19" s="257"/>
      <c r="ML19" s="257"/>
      <c r="MM19" s="257"/>
      <c r="MN19" s="257"/>
      <c r="MO19" s="257"/>
      <c r="MP19" s="257"/>
      <c r="MQ19" s="257"/>
      <c r="MR19" s="257"/>
      <c r="MS19" s="257"/>
      <c r="MT19" s="257"/>
      <c r="MU19" s="257"/>
      <c r="MV19" s="257"/>
      <c r="MW19" s="257"/>
      <c r="MX19" s="257"/>
      <c r="MY19" s="257"/>
      <c r="MZ19" s="257"/>
      <c r="NA19" s="257"/>
      <c r="NB19" s="257"/>
      <c r="NC19" s="257"/>
      <c r="ND19" s="257"/>
      <c r="NE19" s="259"/>
      <c r="NF19" s="259"/>
      <c r="NG19" s="259"/>
      <c r="NH19" s="259"/>
      <c r="NI19" s="259"/>
      <c r="NJ19" s="259"/>
      <c r="NK19" s="259"/>
      <c r="NL19" s="259"/>
      <c r="NM19" s="259"/>
      <c r="NN19" s="259"/>
      <c r="NO19" s="259"/>
      <c r="NP19" s="259"/>
      <c r="NQ19" s="259"/>
      <c r="NR19" s="259"/>
      <c r="NS19" s="259"/>
      <c r="NT19" s="259"/>
      <c r="NU19" s="259"/>
      <c r="NV19" s="259"/>
      <c r="NW19" s="259"/>
      <c r="NX19" s="259"/>
      <c r="NY19" s="259"/>
      <c r="NZ19" s="259"/>
      <c r="OA19" s="259"/>
      <c r="OB19" s="259"/>
      <c r="OC19" s="259"/>
      <c r="OD19" s="259"/>
      <c r="OE19" s="259"/>
      <c r="OF19" s="259"/>
      <c r="OG19" s="259"/>
      <c r="OH19" s="259"/>
      <c r="OI19" s="259"/>
      <c r="OJ19" s="259"/>
      <c r="OK19" s="259"/>
      <c r="OL19" s="259"/>
      <c r="OM19" s="259"/>
      <c r="ON19" s="259"/>
      <c r="OO19" s="259"/>
      <c r="OP19" s="259"/>
      <c r="OQ19" s="259"/>
      <c r="OR19" s="259"/>
      <c r="OS19" s="259"/>
      <c r="OT19" s="259"/>
      <c r="OU19" s="259"/>
      <c r="OV19" s="259"/>
      <c r="OW19" s="259"/>
      <c r="OX19" s="259"/>
      <c r="OY19" s="259"/>
      <c r="OZ19" s="259"/>
      <c r="PA19" s="259"/>
      <c r="PB19" s="259"/>
      <c r="PC19" s="259"/>
      <c r="PD19" s="259"/>
      <c r="PE19" s="259"/>
      <c r="PF19" s="259"/>
      <c r="PG19" s="259"/>
      <c r="PH19" s="259"/>
      <c r="PI19" s="259"/>
      <c r="PJ19" s="259"/>
      <c r="PK19" s="259"/>
      <c r="PL19" s="259"/>
      <c r="PM19" s="259"/>
      <c r="PN19" s="259"/>
      <c r="PO19" s="259"/>
      <c r="PP19" s="259"/>
      <c r="PQ19" s="259"/>
      <c r="PR19" s="259"/>
      <c r="PS19" s="259"/>
      <c r="PT19" s="259"/>
      <c r="PU19" s="259"/>
      <c r="PV19" s="259"/>
      <c r="PW19" s="259"/>
      <c r="PX19" s="259"/>
      <c r="PY19" s="259"/>
      <c r="PZ19" s="259"/>
      <c r="QA19" s="259"/>
      <c r="QB19" s="259"/>
      <c r="QC19" s="259"/>
      <c r="QD19" s="259"/>
      <c r="QE19" s="259"/>
      <c r="QF19" s="259"/>
      <c r="QG19" s="259"/>
      <c r="QH19" s="259"/>
      <c r="QI19" s="259"/>
      <c r="QJ19" s="259"/>
      <c r="QK19" s="259"/>
      <c r="QL19" s="259"/>
      <c r="QM19" s="259"/>
      <c r="QN19" s="259"/>
      <c r="QP19" s="266">
        <v>0</v>
      </c>
      <c r="WM19" s="159"/>
      <c r="WN19" s="159"/>
      <c r="WO19" s="159"/>
      <c r="WP19" s="251">
        <v>60690</v>
      </c>
      <c r="WQ19" s="219"/>
      <c r="WR19" s="219">
        <v>60690</v>
      </c>
      <c r="XE19" s="159"/>
      <c r="XH19" s="266">
        <v>0</v>
      </c>
      <c r="YJ19" s="159"/>
      <c r="YK19" s="159"/>
      <c r="YM19" s="266">
        <v>0</v>
      </c>
      <c r="YN19" s="172"/>
      <c r="ZQ19" s="159"/>
      <c r="ZR19" s="159"/>
      <c r="ZS19" s="159"/>
    </row>
    <row r="20" spans="1:695">
      <c r="A20" s="261">
        <v>14</v>
      </c>
      <c r="B20" s="262" t="s">
        <v>58</v>
      </c>
      <c r="C20" s="240" t="s">
        <v>59</v>
      </c>
      <c r="D20" s="240" t="s">
        <v>60</v>
      </c>
      <c r="E20" s="250">
        <v>1193640</v>
      </c>
      <c r="F20" s="241" t="s">
        <v>401</v>
      </c>
      <c r="G20" s="251">
        <v>1193640</v>
      </c>
      <c r="H20" s="263"/>
      <c r="I20" s="264"/>
      <c r="J20" s="264"/>
      <c r="K20" s="264"/>
      <c r="L20" s="264"/>
      <c r="M20" s="264"/>
      <c r="N20" s="264"/>
      <c r="O20" s="264"/>
      <c r="P20" s="264"/>
      <c r="Q20" s="264"/>
      <c r="R20" s="264"/>
      <c r="S20" s="264"/>
      <c r="T20" s="264"/>
      <c r="U20" s="265">
        <v>169800</v>
      </c>
      <c r="V20" s="265">
        <v>0</v>
      </c>
      <c r="W20" s="265">
        <v>24000</v>
      </c>
      <c r="X20" s="265">
        <v>41400</v>
      </c>
      <c r="Y20" s="265">
        <v>136700</v>
      </c>
      <c r="Z20" s="265">
        <v>120000</v>
      </c>
      <c r="AA20" s="264">
        <v>322100</v>
      </c>
      <c r="AB20" s="257"/>
      <c r="AC20" s="257">
        <v>152500</v>
      </c>
      <c r="AD20" s="265"/>
      <c r="AE20" s="265"/>
      <c r="AF20" s="265">
        <v>264600</v>
      </c>
      <c r="AG20" s="257">
        <v>154550</v>
      </c>
      <c r="AH20" s="257">
        <v>6750</v>
      </c>
      <c r="AI20" s="257"/>
      <c r="AJ20" s="257">
        <v>91090</v>
      </c>
      <c r="AK20" s="257"/>
      <c r="AL20" s="257"/>
      <c r="AM20" s="257"/>
      <c r="AN20" s="257">
        <v>32250</v>
      </c>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6"/>
      <c r="DZ20" s="256"/>
      <c r="EA20" s="257"/>
      <c r="EB20" s="257"/>
      <c r="EC20" s="257"/>
      <c r="ED20" s="257"/>
      <c r="EE20" s="257"/>
      <c r="EF20" s="257"/>
      <c r="EG20" s="257"/>
      <c r="EH20" s="256"/>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c r="IX20" s="257"/>
      <c r="IY20" s="257"/>
      <c r="IZ20" s="257"/>
      <c r="JA20" s="257"/>
      <c r="JB20" s="257"/>
      <c r="JC20" s="257"/>
      <c r="JD20" s="257"/>
      <c r="JE20" s="257"/>
      <c r="JF20" s="257"/>
      <c r="JG20" s="257"/>
      <c r="JH20" s="257"/>
      <c r="JI20" s="257"/>
      <c r="JJ20" s="257"/>
      <c r="JK20" s="257"/>
      <c r="JL20" s="257"/>
      <c r="JM20" s="257"/>
      <c r="JN20" s="257"/>
      <c r="JO20" s="257"/>
      <c r="JP20" s="257"/>
      <c r="JQ20" s="257"/>
      <c r="JR20" s="257"/>
      <c r="JS20" s="257"/>
      <c r="JT20" s="257"/>
      <c r="JU20" s="257"/>
      <c r="JV20" s="257"/>
      <c r="JW20" s="257"/>
      <c r="JX20" s="257"/>
      <c r="JY20" s="257"/>
      <c r="JZ20" s="257"/>
      <c r="KA20" s="257"/>
      <c r="KB20" s="257"/>
      <c r="KC20" s="257"/>
      <c r="KD20" s="257"/>
      <c r="KE20" s="257"/>
      <c r="KF20" s="257"/>
      <c r="KG20" s="257"/>
      <c r="KH20" s="257"/>
      <c r="KI20" s="257"/>
      <c r="KJ20" s="257"/>
      <c r="KK20" s="257"/>
      <c r="KL20" s="257"/>
      <c r="KM20" s="257"/>
      <c r="KN20" s="257"/>
      <c r="KO20" s="257"/>
      <c r="KP20" s="257"/>
      <c r="KQ20" s="257"/>
      <c r="KR20" s="257"/>
      <c r="KS20" s="257"/>
      <c r="KT20" s="257"/>
      <c r="KU20" s="257"/>
      <c r="KV20" s="257"/>
      <c r="KW20" s="257"/>
      <c r="KX20" s="257"/>
      <c r="KY20" s="257"/>
      <c r="KZ20" s="257"/>
      <c r="LA20" s="257"/>
      <c r="LB20" s="257"/>
      <c r="LC20" s="257"/>
      <c r="LD20" s="257"/>
      <c r="LE20" s="257"/>
      <c r="LF20" s="257"/>
      <c r="LG20" s="257"/>
      <c r="LH20" s="257"/>
      <c r="LI20" s="257"/>
      <c r="LJ20" s="257"/>
      <c r="LK20" s="257"/>
      <c r="LL20" s="257"/>
      <c r="LM20" s="257"/>
      <c r="LN20" s="257"/>
      <c r="LO20" s="257"/>
      <c r="LP20" s="257"/>
      <c r="LQ20" s="257"/>
      <c r="LR20" s="257"/>
      <c r="LS20" s="257"/>
      <c r="LT20" s="257"/>
      <c r="LU20" s="257"/>
      <c r="LV20" s="257"/>
      <c r="LW20" s="257"/>
      <c r="LX20" s="257"/>
      <c r="LY20" s="257"/>
      <c r="LZ20" s="257"/>
      <c r="MA20" s="257"/>
      <c r="MB20" s="257"/>
      <c r="MC20" s="257"/>
      <c r="MD20" s="257"/>
      <c r="ME20" s="257"/>
      <c r="MF20" s="257"/>
      <c r="MG20" s="257"/>
      <c r="MH20" s="257"/>
      <c r="MI20" s="257"/>
      <c r="MJ20" s="257"/>
      <c r="MK20" s="257"/>
      <c r="ML20" s="257"/>
      <c r="MM20" s="257"/>
      <c r="MN20" s="257"/>
      <c r="MO20" s="257"/>
      <c r="MP20" s="257"/>
      <c r="MQ20" s="257"/>
      <c r="MR20" s="257"/>
      <c r="MS20" s="257"/>
      <c r="MT20" s="257"/>
      <c r="MU20" s="257"/>
      <c r="MV20" s="257"/>
      <c r="MW20" s="257"/>
      <c r="MX20" s="257"/>
      <c r="MY20" s="257"/>
      <c r="MZ20" s="257"/>
      <c r="NA20" s="257"/>
      <c r="NB20" s="257"/>
      <c r="NC20" s="257"/>
      <c r="ND20" s="257"/>
      <c r="NE20" s="259"/>
      <c r="NF20" s="259"/>
      <c r="NG20" s="259"/>
      <c r="NH20" s="259"/>
      <c r="NI20" s="259"/>
      <c r="NJ20" s="259"/>
      <c r="NK20" s="259"/>
      <c r="NL20" s="259"/>
      <c r="NM20" s="259"/>
      <c r="NN20" s="259"/>
      <c r="NO20" s="259"/>
      <c r="NP20" s="259"/>
      <c r="NQ20" s="259"/>
      <c r="NR20" s="259"/>
      <c r="NS20" s="259"/>
      <c r="NT20" s="259"/>
      <c r="NU20" s="259"/>
      <c r="NV20" s="259"/>
      <c r="NW20" s="259"/>
      <c r="NX20" s="259"/>
      <c r="NY20" s="259"/>
      <c r="NZ20" s="259"/>
      <c r="OA20" s="259"/>
      <c r="OB20" s="259"/>
      <c r="OC20" s="259"/>
      <c r="OD20" s="259"/>
      <c r="OE20" s="259"/>
      <c r="OF20" s="259"/>
      <c r="OG20" s="259"/>
      <c r="OH20" s="259"/>
      <c r="OI20" s="259"/>
      <c r="OJ20" s="259"/>
      <c r="OK20" s="259"/>
      <c r="OL20" s="259"/>
      <c r="OM20" s="259"/>
      <c r="ON20" s="259"/>
      <c r="OO20" s="259"/>
      <c r="OP20" s="259"/>
      <c r="OQ20" s="259"/>
      <c r="OR20" s="259"/>
      <c r="OS20" s="259"/>
      <c r="OT20" s="259"/>
      <c r="OU20" s="259"/>
      <c r="OV20" s="259"/>
      <c r="OW20" s="259"/>
      <c r="OX20" s="259"/>
      <c r="OY20" s="259"/>
      <c r="OZ20" s="259"/>
      <c r="PA20" s="259"/>
      <c r="PB20" s="259"/>
      <c r="PC20" s="259"/>
      <c r="PD20" s="259"/>
      <c r="PE20" s="259"/>
      <c r="PF20" s="259"/>
      <c r="PG20" s="259"/>
      <c r="PH20" s="259"/>
      <c r="PI20" s="259"/>
      <c r="PJ20" s="259"/>
      <c r="PK20" s="259"/>
      <c r="PL20" s="259"/>
      <c r="PM20" s="259"/>
      <c r="PN20" s="259"/>
      <c r="PO20" s="259"/>
      <c r="PP20" s="259"/>
      <c r="PQ20" s="259"/>
      <c r="PR20" s="259"/>
      <c r="PS20" s="259"/>
      <c r="PT20" s="259"/>
      <c r="PU20" s="259"/>
      <c r="PV20" s="259"/>
      <c r="PW20" s="259"/>
      <c r="PX20" s="259"/>
      <c r="PY20" s="259"/>
      <c r="PZ20" s="259"/>
      <c r="QA20" s="259"/>
      <c r="QB20" s="259"/>
      <c r="QC20" s="259"/>
      <c r="QD20" s="259"/>
      <c r="QE20" s="259"/>
      <c r="QF20" s="259"/>
      <c r="QG20" s="259"/>
      <c r="QH20" s="259"/>
      <c r="QI20" s="259"/>
      <c r="QJ20" s="259"/>
      <c r="QK20" s="259"/>
      <c r="QL20" s="259"/>
      <c r="QM20" s="259"/>
      <c r="QN20" s="259"/>
      <c r="QP20" s="266">
        <v>0</v>
      </c>
      <c r="WM20" s="159"/>
      <c r="WN20" s="159"/>
      <c r="WO20" s="159"/>
      <c r="WP20" s="251">
        <v>173970</v>
      </c>
      <c r="WQ20" s="219"/>
      <c r="WR20" s="219">
        <v>173970</v>
      </c>
      <c r="XE20" s="159"/>
      <c r="XH20" s="266">
        <v>0</v>
      </c>
      <c r="YJ20" s="159"/>
      <c r="YK20" s="159"/>
      <c r="YM20" s="266">
        <v>0</v>
      </c>
      <c r="YN20" s="172"/>
      <c r="ZQ20" s="159"/>
      <c r="ZR20" s="159"/>
      <c r="ZS20" s="159"/>
    </row>
    <row r="21" spans="1:695">
      <c r="A21" s="261">
        <v>15</v>
      </c>
      <c r="B21" s="262" t="s">
        <v>61</v>
      </c>
      <c r="C21" s="240" t="s">
        <v>62</v>
      </c>
      <c r="D21" s="240" t="s">
        <v>63</v>
      </c>
      <c r="E21" s="250">
        <v>2487950</v>
      </c>
      <c r="F21" s="241" t="s">
        <v>402</v>
      </c>
      <c r="G21" s="251">
        <v>2487950</v>
      </c>
      <c r="H21" s="263"/>
      <c r="I21" s="264"/>
      <c r="J21" s="264"/>
      <c r="K21" s="264"/>
      <c r="L21" s="264"/>
      <c r="M21" s="264"/>
      <c r="N21" s="264"/>
      <c r="O21" s="264"/>
      <c r="P21" s="264"/>
      <c r="Q21" s="264"/>
      <c r="R21" s="264"/>
      <c r="S21" s="264"/>
      <c r="T21" s="264"/>
      <c r="U21" s="265">
        <v>200000</v>
      </c>
      <c r="V21" s="265">
        <v>0</v>
      </c>
      <c r="W21" s="265">
        <v>24000</v>
      </c>
      <c r="X21" s="265">
        <v>82800</v>
      </c>
      <c r="Y21" s="265">
        <v>136700</v>
      </c>
      <c r="Z21" s="265">
        <v>210000</v>
      </c>
      <c r="AA21" s="264">
        <v>453500</v>
      </c>
      <c r="AB21" s="257">
        <v>89700</v>
      </c>
      <c r="AC21" s="257">
        <v>66000</v>
      </c>
      <c r="AD21" s="265"/>
      <c r="AE21" s="265"/>
      <c r="AF21" s="265">
        <v>153000</v>
      </c>
      <c r="AG21" s="257">
        <v>220850</v>
      </c>
      <c r="AH21" s="257">
        <v>8435</v>
      </c>
      <c r="AI21" s="257">
        <v>197800</v>
      </c>
      <c r="AJ21" s="257">
        <v>659700</v>
      </c>
      <c r="AK21" s="257">
        <v>330000</v>
      </c>
      <c r="AL21" s="257"/>
      <c r="AM21" s="257"/>
      <c r="AN21" s="257">
        <v>32250</v>
      </c>
      <c r="AO21" s="257"/>
      <c r="AP21" s="257">
        <v>57420</v>
      </c>
      <c r="AQ21" s="257"/>
      <c r="AR21" s="257"/>
      <c r="AS21" s="257"/>
      <c r="AT21" s="257">
        <v>19295</v>
      </c>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6"/>
      <c r="DZ21" s="256"/>
      <c r="EA21" s="257"/>
      <c r="EB21" s="257"/>
      <c r="EC21" s="257"/>
      <c r="ED21" s="257"/>
      <c r="EE21" s="257"/>
      <c r="EF21" s="257"/>
      <c r="EG21" s="257"/>
      <c r="EH21" s="256"/>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7"/>
      <c r="IW21" s="257"/>
      <c r="IX21" s="257"/>
      <c r="IY21" s="257"/>
      <c r="IZ21" s="257"/>
      <c r="JA21" s="257"/>
      <c r="JB21" s="257"/>
      <c r="JC21" s="257"/>
      <c r="JD21" s="257"/>
      <c r="JE21" s="257"/>
      <c r="JF21" s="257"/>
      <c r="JG21" s="257"/>
      <c r="JH21" s="257"/>
      <c r="JI21" s="257"/>
      <c r="JJ21" s="257"/>
      <c r="JK21" s="257"/>
      <c r="JL21" s="257"/>
      <c r="JM21" s="257"/>
      <c r="JN21" s="257"/>
      <c r="JO21" s="257"/>
      <c r="JP21" s="257"/>
      <c r="JQ21" s="257"/>
      <c r="JR21" s="257"/>
      <c r="JS21" s="257"/>
      <c r="JT21" s="257"/>
      <c r="JU21" s="257"/>
      <c r="JV21" s="257"/>
      <c r="JW21" s="257"/>
      <c r="JX21" s="257"/>
      <c r="JY21" s="257"/>
      <c r="JZ21" s="257"/>
      <c r="KA21" s="257"/>
      <c r="KB21" s="257"/>
      <c r="KC21" s="257"/>
      <c r="KD21" s="257"/>
      <c r="KE21" s="257"/>
      <c r="KF21" s="257"/>
      <c r="KG21" s="257"/>
      <c r="KH21" s="257"/>
      <c r="KI21" s="257"/>
      <c r="KJ21" s="257"/>
      <c r="KK21" s="257"/>
      <c r="KL21" s="257"/>
      <c r="KM21" s="257"/>
      <c r="KN21" s="257"/>
      <c r="KO21" s="257"/>
      <c r="KP21" s="257"/>
      <c r="KQ21" s="257"/>
      <c r="KR21" s="257"/>
      <c r="KS21" s="257"/>
      <c r="KT21" s="257"/>
      <c r="KU21" s="257"/>
      <c r="KV21" s="257"/>
      <c r="KW21" s="257"/>
      <c r="KX21" s="257"/>
      <c r="KY21" s="257"/>
      <c r="KZ21" s="257"/>
      <c r="LA21" s="257"/>
      <c r="LB21" s="257"/>
      <c r="LC21" s="257"/>
      <c r="LD21" s="257"/>
      <c r="LE21" s="257"/>
      <c r="LF21" s="257"/>
      <c r="LG21" s="257"/>
      <c r="LH21" s="257"/>
      <c r="LI21" s="257"/>
      <c r="LJ21" s="257"/>
      <c r="LK21" s="257"/>
      <c r="LL21" s="257"/>
      <c r="LM21" s="257"/>
      <c r="LN21" s="257"/>
      <c r="LO21" s="257"/>
      <c r="LP21" s="257"/>
      <c r="LQ21" s="257"/>
      <c r="LR21" s="257"/>
      <c r="LS21" s="257"/>
      <c r="LT21" s="257"/>
      <c r="LU21" s="257"/>
      <c r="LV21" s="257"/>
      <c r="LW21" s="257"/>
      <c r="LX21" s="257"/>
      <c r="LY21" s="257"/>
      <c r="LZ21" s="257"/>
      <c r="MA21" s="257"/>
      <c r="MB21" s="257"/>
      <c r="MC21" s="257"/>
      <c r="MD21" s="257"/>
      <c r="ME21" s="257"/>
      <c r="MF21" s="257"/>
      <c r="MG21" s="257"/>
      <c r="MH21" s="257"/>
      <c r="MI21" s="257"/>
      <c r="MJ21" s="257"/>
      <c r="MK21" s="257"/>
      <c r="ML21" s="257"/>
      <c r="MM21" s="257"/>
      <c r="MN21" s="257"/>
      <c r="MO21" s="257"/>
      <c r="MP21" s="257"/>
      <c r="MQ21" s="257"/>
      <c r="MR21" s="257"/>
      <c r="MS21" s="257"/>
      <c r="MT21" s="257"/>
      <c r="MU21" s="257"/>
      <c r="MV21" s="257"/>
      <c r="MW21" s="257"/>
      <c r="MX21" s="257"/>
      <c r="MY21" s="257"/>
      <c r="MZ21" s="257"/>
      <c r="NA21" s="257"/>
      <c r="NB21" s="257"/>
      <c r="NC21" s="257"/>
      <c r="ND21" s="257"/>
      <c r="NE21" s="259"/>
      <c r="NF21" s="259"/>
      <c r="NG21" s="259"/>
      <c r="NH21" s="259"/>
      <c r="NI21" s="259"/>
      <c r="NJ21" s="259"/>
      <c r="NK21" s="259"/>
      <c r="NL21" s="259"/>
      <c r="NM21" s="259"/>
      <c r="NN21" s="259"/>
      <c r="NO21" s="259"/>
      <c r="NP21" s="259"/>
      <c r="NQ21" s="259"/>
      <c r="NR21" s="259"/>
      <c r="NS21" s="259"/>
      <c r="NT21" s="259"/>
      <c r="NU21" s="259"/>
      <c r="NV21" s="259"/>
      <c r="NW21" s="259"/>
      <c r="NX21" s="259"/>
      <c r="NY21" s="259"/>
      <c r="NZ21" s="259"/>
      <c r="OA21" s="259"/>
      <c r="OB21" s="259"/>
      <c r="OC21" s="259"/>
      <c r="OD21" s="259"/>
      <c r="OE21" s="259"/>
      <c r="OF21" s="259"/>
      <c r="OG21" s="259"/>
      <c r="OH21" s="259"/>
      <c r="OI21" s="259"/>
      <c r="OJ21" s="259"/>
      <c r="OK21" s="259"/>
      <c r="OL21" s="259"/>
      <c r="OM21" s="259"/>
      <c r="ON21" s="259"/>
      <c r="OO21" s="259"/>
      <c r="OP21" s="259"/>
      <c r="OQ21" s="259"/>
      <c r="OR21" s="259"/>
      <c r="OS21" s="259"/>
      <c r="OT21" s="259"/>
      <c r="OU21" s="259"/>
      <c r="OV21" s="259"/>
      <c r="OW21" s="259"/>
      <c r="OX21" s="259"/>
      <c r="OY21" s="259"/>
      <c r="OZ21" s="259"/>
      <c r="PA21" s="259"/>
      <c r="PB21" s="259"/>
      <c r="PC21" s="259"/>
      <c r="PD21" s="259"/>
      <c r="PE21" s="259"/>
      <c r="PF21" s="259"/>
      <c r="PG21" s="259"/>
      <c r="PH21" s="259"/>
      <c r="PI21" s="259"/>
      <c r="PJ21" s="259"/>
      <c r="PK21" s="259"/>
      <c r="PL21" s="259"/>
      <c r="PM21" s="259"/>
      <c r="PN21" s="259"/>
      <c r="PO21" s="259"/>
      <c r="PP21" s="259"/>
      <c r="PQ21" s="259"/>
      <c r="PR21" s="259"/>
      <c r="PS21" s="259"/>
      <c r="PT21" s="259"/>
      <c r="PU21" s="259"/>
      <c r="PV21" s="259"/>
      <c r="PW21" s="259"/>
      <c r="PX21" s="259"/>
      <c r="PY21" s="259"/>
      <c r="PZ21" s="259"/>
      <c r="QA21" s="259"/>
      <c r="QB21" s="259"/>
      <c r="QC21" s="259"/>
      <c r="QD21" s="259"/>
      <c r="QE21" s="259"/>
      <c r="QF21" s="259"/>
      <c r="QG21" s="259"/>
      <c r="QH21" s="259"/>
      <c r="QI21" s="259"/>
      <c r="QJ21" s="259"/>
      <c r="QK21" s="259"/>
      <c r="QL21" s="259"/>
      <c r="QM21" s="259"/>
      <c r="QN21" s="259"/>
      <c r="QP21" s="266">
        <v>0</v>
      </c>
      <c r="WM21" s="159"/>
      <c r="WN21" s="159"/>
      <c r="WO21" s="159"/>
      <c r="WP21" s="251">
        <v>212880</v>
      </c>
      <c r="WQ21" s="219"/>
      <c r="WR21" s="219">
        <v>212880</v>
      </c>
      <c r="XE21" s="159"/>
      <c r="XH21" s="266">
        <v>0</v>
      </c>
      <c r="YJ21" s="159"/>
      <c r="YK21" s="159"/>
      <c r="YM21" s="266">
        <v>0</v>
      </c>
      <c r="YN21" s="172"/>
      <c r="ZQ21" s="159"/>
      <c r="ZR21" s="159"/>
      <c r="ZS21" s="159"/>
    </row>
    <row r="22" spans="1:695">
      <c r="A22" s="261">
        <v>16</v>
      </c>
      <c r="B22" s="262" t="s">
        <v>82</v>
      </c>
      <c r="C22" s="240" t="s">
        <v>83</v>
      </c>
      <c r="D22" s="240" t="s">
        <v>84</v>
      </c>
      <c r="E22" s="250">
        <v>3269085</v>
      </c>
      <c r="F22" s="241" t="s">
        <v>403</v>
      </c>
      <c r="G22" s="251">
        <v>3269085</v>
      </c>
      <c r="H22" s="263"/>
      <c r="I22" s="264"/>
      <c r="J22" s="264"/>
      <c r="K22" s="264"/>
      <c r="L22" s="264"/>
      <c r="M22" s="264"/>
      <c r="N22" s="264"/>
      <c r="O22" s="264"/>
      <c r="P22" s="264"/>
      <c r="Q22" s="264"/>
      <c r="R22" s="264"/>
      <c r="S22" s="264"/>
      <c r="T22" s="264"/>
      <c r="U22" s="265">
        <v>292800</v>
      </c>
      <c r="V22" s="265">
        <v>0</v>
      </c>
      <c r="W22" s="265">
        <v>24000</v>
      </c>
      <c r="X22" s="265">
        <v>41400</v>
      </c>
      <c r="Y22" s="265">
        <v>136600</v>
      </c>
      <c r="Z22" s="265">
        <v>350000</v>
      </c>
      <c r="AA22" s="264">
        <v>552000</v>
      </c>
      <c r="AB22" s="257"/>
      <c r="AC22" s="257">
        <v>234800</v>
      </c>
      <c r="AD22" s="265"/>
      <c r="AE22" s="265"/>
      <c r="AF22" s="265">
        <v>333000</v>
      </c>
      <c r="AG22" s="257">
        <v>88750</v>
      </c>
      <c r="AH22" s="257">
        <v>11070</v>
      </c>
      <c r="AI22" s="257">
        <v>223800</v>
      </c>
      <c r="AJ22" s="257">
        <v>1169390</v>
      </c>
      <c r="AK22" s="257"/>
      <c r="AL22" s="257"/>
      <c r="AM22" s="257">
        <v>77770</v>
      </c>
      <c r="AN22" s="257">
        <v>33000</v>
      </c>
      <c r="AO22" s="257">
        <v>150000</v>
      </c>
      <c r="AP22" s="257">
        <v>35660</v>
      </c>
      <c r="AQ22" s="257"/>
      <c r="AR22" s="257"/>
      <c r="AS22" s="257">
        <v>45920</v>
      </c>
      <c r="AT22" s="257">
        <v>21125</v>
      </c>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6"/>
      <c r="DZ22" s="256"/>
      <c r="EA22" s="257"/>
      <c r="EB22" s="257"/>
      <c r="EC22" s="257"/>
      <c r="ED22" s="257"/>
      <c r="EE22" s="257"/>
      <c r="EF22" s="257"/>
      <c r="EG22" s="257"/>
      <c r="EH22" s="256"/>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7"/>
      <c r="IW22" s="257"/>
      <c r="IX22" s="257"/>
      <c r="IY22" s="257"/>
      <c r="IZ22" s="257"/>
      <c r="JA22" s="257"/>
      <c r="JB22" s="257"/>
      <c r="JC22" s="257"/>
      <c r="JD22" s="257"/>
      <c r="JE22" s="257"/>
      <c r="JF22" s="257"/>
      <c r="JG22" s="257"/>
      <c r="JH22" s="257"/>
      <c r="JI22" s="257"/>
      <c r="JJ22" s="257"/>
      <c r="JK22" s="257"/>
      <c r="JL22" s="257"/>
      <c r="JM22" s="257"/>
      <c r="JN22" s="257"/>
      <c r="JO22" s="257"/>
      <c r="JP22" s="257"/>
      <c r="JQ22" s="257"/>
      <c r="JR22" s="257"/>
      <c r="JS22" s="257"/>
      <c r="JT22" s="257"/>
      <c r="JU22" s="257"/>
      <c r="JV22" s="257"/>
      <c r="JW22" s="257"/>
      <c r="JX22" s="257"/>
      <c r="JY22" s="257"/>
      <c r="JZ22" s="257"/>
      <c r="KA22" s="257"/>
      <c r="KB22" s="257"/>
      <c r="KC22" s="257"/>
      <c r="KD22" s="257"/>
      <c r="KE22" s="257"/>
      <c r="KF22" s="257"/>
      <c r="KG22" s="257"/>
      <c r="KH22" s="257"/>
      <c r="KI22" s="257"/>
      <c r="KJ22" s="257"/>
      <c r="KK22" s="257"/>
      <c r="KL22" s="257"/>
      <c r="KM22" s="257"/>
      <c r="KN22" s="257"/>
      <c r="KO22" s="257"/>
      <c r="KP22" s="257"/>
      <c r="KQ22" s="257"/>
      <c r="KR22" s="257"/>
      <c r="KS22" s="257"/>
      <c r="KT22" s="257"/>
      <c r="KU22" s="257"/>
      <c r="KV22" s="257"/>
      <c r="KW22" s="257"/>
      <c r="KX22" s="257"/>
      <c r="KY22" s="257"/>
      <c r="KZ22" s="257"/>
      <c r="LA22" s="257"/>
      <c r="LB22" s="257"/>
      <c r="LC22" s="257"/>
      <c r="LD22" s="257"/>
      <c r="LE22" s="257"/>
      <c r="LF22" s="257"/>
      <c r="LG22" s="257"/>
      <c r="LH22" s="257"/>
      <c r="LI22" s="257"/>
      <c r="LJ22" s="257"/>
      <c r="LK22" s="257"/>
      <c r="LL22" s="257"/>
      <c r="LM22" s="257"/>
      <c r="LN22" s="257"/>
      <c r="LO22" s="257"/>
      <c r="LP22" s="257"/>
      <c r="LQ22" s="257"/>
      <c r="LR22" s="257"/>
      <c r="LS22" s="257"/>
      <c r="LT22" s="257"/>
      <c r="LU22" s="257"/>
      <c r="LV22" s="257"/>
      <c r="LW22" s="257"/>
      <c r="LX22" s="257"/>
      <c r="LY22" s="257"/>
      <c r="LZ22" s="257"/>
      <c r="MA22" s="257"/>
      <c r="MB22" s="257"/>
      <c r="MC22" s="257"/>
      <c r="MD22" s="257"/>
      <c r="ME22" s="257"/>
      <c r="MF22" s="257"/>
      <c r="MG22" s="257"/>
      <c r="MH22" s="257"/>
      <c r="MI22" s="257"/>
      <c r="MJ22" s="257"/>
      <c r="MK22" s="257"/>
      <c r="ML22" s="257"/>
      <c r="MM22" s="257"/>
      <c r="MN22" s="257"/>
      <c r="MO22" s="257"/>
      <c r="MP22" s="257"/>
      <c r="MQ22" s="257"/>
      <c r="MR22" s="257"/>
      <c r="MS22" s="257"/>
      <c r="MT22" s="257"/>
      <c r="MU22" s="257"/>
      <c r="MV22" s="257"/>
      <c r="MW22" s="257"/>
      <c r="MX22" s="257"/>
      <c r="MY22" s="257"/>
      <c r="MZ22" s="257"/>
      <c r="NA22" s="257"/>
      <c r="NB22" s="257"/>
      <c r="NC22" s="257"/>
      <c r="ND22" s="257"/>
      <c r="NE22" s="259"/>
      <c r="NF22" s="259"/>
      <c r="NG22" s="259"/>
      <c r="NH22" s="259"/>
      <c r="NI22" s="259"/>
      <c r="NJ22" s="259"/>
      <c r="NK22" s="259"/>
      <c r="NL22" s="259"/>
      <c r="NM22" s="259"/>
      <c r="NN22" s="259"/>
      <c r="NO22" s="259"/>
      <c r="NP22" s="259"/>
      <c r="NQ22" s="259"/>
      <c r="NR22" s="259"/>
      <c r="NS22" s="259"/>
      <c r="NT22" s="259"/>
      <c r="NU22" s="259"/>
      <c r="NV22" s="259"/>
      <c r="NW22" s="259"/>
      <c r="NX22" s="259"/>
      <c r="NY22" s="259"/>
      <c r="NZ22" s="259"/>
      <c r="OA22" s="259"/>
      <c r="OB22" s="259"/>
      <c r="OC22" s="259"/>
      <c r="OD22" s="259"/>
      <c r="OE22" s="259"/>
      <c r="OF22" s="259"/>
      <c r="OG22" s="259"/>
      <c r="OH22" s="259"/>
      <c r="OI22" s="259"/>
      <c r="OJ22" s="259"/>
      <c r="OK22" s="259"/>
      <c r="OL22" s="259"/>
      <c r="OM22" s="259"/>
      <c r="ON22" s="259"/>
      <c r="OO22" s="259"/>
      <c r="OP22" s="259"/>
      <c r="OQ22" s="259"/>
      <c r="OR22" s="259"/>
      <c r="OS22" s="259"/>
      <c r="OT22" s="259"/>
      <c r="OU22" s="259"/>
      <c r="OV22" s="259"/>
      <c r="OW22" s="259"/>
      <c r="OX22" s="259"/>
      <c r="OY22" s="259"/>
      <c r="OZ22" s="259"/>
      <c r="PA22" s="259"/>
      <c r="PB22" s="259"/>
      <c r="PC22" s="259"/>
      <c r="PD22" s="259"/>
      <c r="PE22" s="259"/>
      <c r="PF22" s="259"/>
      <c r="PG22" s="259"/>
      <c r="PH22" s="259"/>
      <c r="PI22" s="259"/>
      <c r="PJ22" s="259"/>
      <c r="PK22" s="259"/>
      <c r="PL22" s="259"/>
      <c r="PM22" s="259"/>
      <c r="PN22" s="259"/>
      <c r="PO22" s="259"/>
      <c r="PP22" s="259"/>
      <c r="PQ22" s="259"/>
      <c r="PR22" s="259"/>
      <c r="PS22" s="259"/>
      <c r="PT22" s="259"/>
      <c r="PU22" s="259"/>
      <c r="PV22" s="259"/>
      <c r="PW22" s="259"/>
      <c r="PX22" s="259"/>
      <c r="PY22" s="259"/>
      <c r="PZ22" s="259"/>
      <c r="QA22" s="259"/>
      <c r="QB22" s="259"/>
      <c r="QC22" s="259"/>
      <c r="QD22" s="259"/>
      <c r="QE22" s="259"/>
      <c r="QF22" s="259"/>
      <c r="QG22" s="259"/>
      <c r="QH22" s="259"/>
      <c r="QI22" s="259"/>
      <c r="QJ22" s="259"/>
      <c r="QK22" s="259"/>
      <c r="QL22" s="259"/>
      <c r="QM22" s="259"/>
      <c r="QN22" s="259"/>
      <c r="QP22" s="266">
        <v>0</v>
      </c>
      <c r="WM22" s="159"/>
      <c r="WN22" s="159"/>
      <c r="WO22" s="159"/>
      <c r="WP22" s="251">
        <v>331170</v>
      </c>
      <c r="WQ22" s="219"/>
      <c r="WR22" s="219">
        <v>331170</v>
      </c>
      <c r="XE22" s="159"/>
      <c r="XH22" s="266">
        <v>0</v>
      </c>
      <c r="YJ22" s="159"/>
      <c r="YK22" s="159"/>
      <c r="YM22" s="266">
        <v>0</v>
      </c>
      <c r="YN22" s="172"/>
      <c r="ZQ22" s="159"/>
      <c r="ZR22" s="159"/>
      <c r="ZS22" s="159"/>
    </row>
    <row r="23" spans="1:695">
      <c r="A23" s="261">
        <v>17</v>
      </c>
      <c r="B23" s="262" t="s">
        <v>85</v>
      </c>
      <c r="C23" s="240" t="s">
        <v>86</v>
      </c>
      <c r="D23" s="240" t="s">
        <v>87</v>
      </c>
      <c r="E23" s="250">
        <v>2425295</v>
      </c>
      <c r="F23" s="241" t="s">
        <v>404</v>
      </c>
      <c r="G23" s="251">
        <v>2425295</v>
      </c>
      <c r="H23" s="263"/>
      <c r="I23" s="264"/>
      <c r="J23" s="264"/>
      <c r="K23" s="264"/>
      <c r="L23" s="264"/>
      <c r="M23" s="264"/>
      <c r="N23" s="264"/>
      <c r="O23" s="264"/>
      <c r="P23" s="264"/>
      <c r="Q23" s="264"/>
      <c r="R23" s="264"/>
      <c r="S23" s="264"/>
      <c r="T23" s="264"/>
      <c r="U23" s="265">
        <v>391200</v>
      </c>
      <c r="V23" s="265">
        <v>0</v>
      </c>
      <c r="W23" s="265">
        <v>24000</v>
      </c>
      <c r="X23" s="265">
        <v>41400</v>
      </c>
      <c r="Y23" s="265">
        <v>136600</v>
      </c>
      <c r="Z23" s="265">
        <v>160000</v>
      </c>
      <c r="AA23" s="264">
        <v>362000</v>
      </c>
      <c r="AB23" s="257">
        <v>94800</v>
      </c>
      <c r="AC23" s="257"/>
      <c r="AD23" s="265">
        <v>132000</v>
      </c>
      <c r="AE23" s="265"/>
      <c r="AF23" s="265">
        <v>221400</v>
      </c>
      <c r="AG23" s="257">
        <v>55750</v>
      </c>
      <c r="AH23" s="257">
        <v>4320</v>
      </c>
      <c r="AI23" s="257"/>
      <c r="AJ23" s="257">
        <v>633960</v>
      </c>
      <c r="AK23" s="257">
        <v>311800</v>
      </c>
      <c r="AL23" s="257">
        <v>66440</v>
      </c>
      <c r="AM23" s="257"/>
      <c r="AN23" s="257">
        <v>88000</v>
      </c>
      <c r="AO23" s="257">
        <v>42500</v>
      </c>
      <c r="AP23" s="257"/>
      <c r="AQ23" s="257"/>
      <c r="AR23" s="257"/>
      <c r="AS23" s="257"/>
      <c r="AT23" s="257">
        <v>21125</v>
      </c>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6"/>
      <c r="DZ23" s="256"/>
      <c r="EA23" s="257"/>
      <c r="EB23" s="257"/>
      <c r="EC23" s="257"/>
      <c r="ED23" s="257"/>
      <c r="EE23" s="257"/>
      <c r="EF23" s="257"/>
      <c r="EG23" s="257"/>
      <c r="EH23" s="256"/>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c r="IX23" s="257"/>
      <c r="IY23" s="257"/>
      <c r="IZ23" s="257"/>
      <c r="JA23" s="257"/>
      <c r="JB23" s="257"/>
      <c r="JC23" s="257"/>
      <c r="JD23" s="257"/>
      <c r="JE23" s="257"/>
      <c r="JF23" s="257"/>
      <c r="JG23" s="257"/>
      <c r="JH23" s="257"/>
      <c r="JI23" s="257"/>
      <c r="JJ23" s="257"/>
      <c r="JK23" s="257"/>
      <c r="JL23" s="257"/>
      <c r="JM23" s="257"/>
      <c r="JN23" s="257"/>
      <c r="JO23" s="257"/>
      <c r="JP23" s="257"/>
      <c r="JQ23" s="257"/>
      <c r="JR23" s="257"/>
      <c r="JS23" s="257"/>
      <c r="JT23" s="257"/>
      <c r="JU23" s="257"/>
      <c r="JV23" s="257"/>
      <c r="JW23" s="257"/>
      <c r="JX23" s="257"/>
      <c r="JY23" s="257"/>
      <c r="JZ23" s="257"/>
      <c r="KA23" s="257"/>
      <c r="KB23" s="257"/>
      <c r="KC23" s="257"/>
      <c r="KD23" s="257"/>
      <c r="KE23" s="257"/>
      <c r="KF23" s="257"/>
      <c r="KG23" s="257"/>
      <c r="KH23" s="257"/>
      <c r="KI23" s="257"/>
      <c r="KJ23" s="257"/>
      <c r="KK23" s="257"/>
      <c r="KL23" s="257"/>
      <c r="KM23" s="257"/>
      <c r="KN23" s="257"/>
      <c r="KO23" s="257"/>
      <c r="KP23" s="257"/>
      <c r="KQ23" s="257"/>
      <c r="KR23" s="257"/>
      <c r="KS23" s="257"/>
      <c r="KT23" s="257"/>
      <c r="KU23" s="257"/>
      <c r="KV23" s="257"/>
      <c r="KW23" s="257"/>
      <c r="KX23" s="257"/>
      <c r="KY23" s="257"/>
      <c r="KZ23" s="257"/>
      <c r="LA23" s="257"/>
      <c r="LB23" s="257"/>
      <c r="LC23" s="257"/>
      <c r="LD23" s="257"/>
      <c r="LE23" s="257"/>
      <c r="LF23" s="257"/>
      <c r="LG23" s="257"/>
      <c r="LH23" s="257"/>
      <c r="LI23" s="257"/>
      <c r="LJ23" s="257"/>
      <c r="LK23" s="257"/>
      <c r="LL23" s="257"/>
      <c r="LM23" s="257"/>
      <c r="LN23" s="257"/>
      <c r="LO23" s="257"/>
      <c r="LP23" s="257"/>
      <c r="LQ23" s="257"/>
      <c r="LR23" s="257"/>
      <c r="LS23" s="257"/>
      <c r="LT23" s="257"/>
      <c r="LU23" s="257"/>
      <c r="LV23" s="257"/>
      <c r="LW23" s="257"/>
      <c r="LX23" s="257"/>
      <c r="LY23" s="257"/>
      <c r="LZ23" s="257"/>
      <c r="MA23" s="257"/>
      <c r="MB23" s="257"/>
      <c r="MC23" s="257"/>
      <c r="MD23" s="257"/>
      <c r="ME23" s="257"/>
      <c r="MF23" s="257"/>
      <c r="MG23" s="257"/>
      <c r="MH23" s="257"/>
      <c r="MI23" s="257"/>
      <c r="MJ23" s="257"/>
      <c r="MK23" s="257"/>
      <c r="ML23" s="257"/>
      <c r="MM23" s="257"/>
      <c r="MN23" s="257"/>
      <c r="MO23" s="257"/>
      <c r="MP23" s="257"/>
      <c r="MQ23" s="257"/>
      <c r="MR23" s="257"/>
      <c r="MS23" s="257"/>
      <c r="MT23" s="257"/>
      <c r="MU23" s="257"/>
      <c r="MV23" s="257"/>
      <c r="MW23" s="257"/>
      <c r="MX23" s="257"/>
      <c r="MY23" s="257"/>
      <c r="MZ23" s="257"/>
      <c r="NA23" s="257"/>
      <c r="NB23" s="257"/>
      <c r="NC23" s="257"/>
      <c r="ND23" s="257"/>
      <c r="NE23" s="259"/>
      <c r="NF23" s="259"/>
      <c r="NG23" s="259"/>
      <c r="NH23" s="259"/>
      <c r="NI23" s="259"/>
      <c r="NJ23" s="259"/>
      <c r="NK23" s="259"/>
      <c r="NL23" s="259"/>
      <c r="NM23" s="259"/>
      <c r="NN23" s="259"/>
      <c r="NO23" s="259"/>
      <c r="NP23" s="259"/>
      <c r="NQ23" s="259"/>
      <c r="NR23" s="259"/>
      <c r="NS23" s="259"/>
      <c r="NT23" s="259"/>
      <c r="NU23" s="259"/>
      <c r="NV23" s="259"/>
      <c r="NW23" s="259"/>
      <c r="NX23" s="259"/>
      <c r="NY23" s="259"/>
      <c r="NZ23" s="259"/>
      <c r="OA23" s="259"/>
      <c r="OB23" s="259"/>
      <c r="OC23" s="259"/>
      <c r="OD23" s="259"/>
      <c r="OE23" s="259"/>
      <c r="OF23" s="259"/>
      <c r="OG23" s="259"/>
      <c r="OH23" s="259"/>
      <c r="OI23" s="259"/>
      <c r="OJ23" s="259"/>
      <c r="OK23" s="259"/>
      <c r="OL23" s="259"/>
      <c r="OM23" s="259"/>
      <c r="ON23" s="259"/>
      <c r="OO23" s="259"/>
      <c r="OP23" s="259"/>
      <c r="OQ23" s="259"/>
      <c r="OR23" s="259"/>
      <c r="OS23" s="259"/>
      <c r="OT23" s="259"/>
      <c r="OU23" s="259"/>
      <c r="OV23" s="259"/>
      <c r="OW23" s="259"/>
      <c r="OX23" s="259"/>
      <c r="OY23" s="259"/>
      <c r="OZ23" s="259"/>
      <c r="PA23" s="259"/>
      <c r="PB23" s="259"/>
      <c r="PC23" s="259"/>
      <c r="PD23" s="259"/>
      <c r="PE23" s="259"/>
      <c r="PF23" s="259"/>
      <c r="PG23" s="259"/>
      <c r="PH23" s="259"/>
      <c r="PI23" s="259"/>
      <c r="PJ23" s="259"/>
      <c r="PK23" s="259"/>
      <c r="PL23" s="259"/>
      <c r="PM23" s="259"/>
      <c r="PN23" s="259"/>
      <c r="PO23" s="259"/>
      <c r="PP23" s="259"/>
      <c r="PQ23" s="259"/>
      <c r="PR23" s="259"/>
      <c r="PS23" s="259"/>
      <c r="PT23" s="259"/>
      <c r="PU23" s="259"/>
      <c r="PV23" s="259"/>
      <c r="PW23" s="259"/>
      <c r="PX23" s="259"/>
      <c r="PY23" s="259"/>
      <c r="PZ23" s="259"/>
      <c r="QA23" s="259"/>
      <c r="QB23" s="259"/>
      <c r="QC23" s="259"/>
      <c r="QD23" s="259"/>
      <c r="QE23" s="259"/>
      <c r="QF23" s="259"/>
      <c r="QG23" s="259"/>
      <c r="QH23" s="259"/>
      <c r="QI23" s="259"/>
      <c r="QJ23" s="259"/>
      <c r="QK23" s="259"/>
      <c r="QL23" s="259"/>
      <c r="QM23" s="259"/>
      <c r="QN23" s="259"/>
      <c r="QP23" s="266">
        <v>0</v>
      </c>
      <c r="WM23" s="159"/>
      <c r="WN23" s="159"/>
      <c r="WO23" s="159"/>
      <c r="WP23" s="251">
        <v>120660</v>
      </c>
      <c r="WQ23" s="219"/>
      <c r="WR23" s="219">
        <v>120660</v>
      </c>
      <c r="XE23" s="159"/>
      <c r="XH23" s="266">
        <v>0</v>
      </c>
      <c r="YJ23" s="159"/>
      <c r="YK23" s="159"/>
      <c r="YM23" s="266">
        <v>0</v>
      </c>
      <c r="YN23" s="172"/>
      <c r="ZQ23" s="159"/>
      <c r="ZR23" s="159"/>
      <c r="ZS23" s="159"/>
    </row>
    <row r="24" spans="1:695">
      <c r="A24" s="261">
        <v>18</v>
      </c>
      <c r="B24" s="262" t="s">
        <v>88</v>
      </c>
      <c r="C24" s="240" t="s">
        <v>89</v>
      </c>
      <c r="D24" s="240" t="s">
        <v>90</v>
      </c>
      <c r="E24" s="250">
        <v>1793150</v>
      </c>
      <c r="F24" s="241" t="s">
        <v>405</v>
      </c>
      <c r="G24" s="251">
        <v>1793150</v>
      </c>
      <c r="H24" s="263"/>
      <c r="I24" s="264"/>
      <c r="J24" s="264"/>
      <c r="K24" s="264"/>
      <c r="L24" s="264"/>
      <c r="M24" s="264"/>
      <c r="N24" s="264"/>
      <c r="O24" s="264"/>
      <c r="P24" s="264"/>
      <c r="Q24" s="264"/>
      <c r="R24" s="264"/>
      <c r="S24" s="264"/>
      <c r="T24" s="264"/>
      <c r="U24" s="265">
        <v>214200</v>
      </c>
      <c r="V24" s="265">
        <v>0</v>
      </c>
      <c r="W24" s="265">
        <v>24000</v>
      </c>
      <c r="X24" s="265">
        <v>41400</v>
      </c>
      <c r="Y24" s="265">
        <v>136600</v>
      </c>
      <c r="Z24" s="265">
        <v>185000</v>
      </c>
      <c r="AA24" s="264">
        <v>387000</v>
      </c>
      <c r="AB24" s="257"/>
      <c r="AC24" s="257"/>
      <c r="AD24" s="265"/>
      <c r="AE24" s="265"/>
      <c r="AF24" s="265">
        <v>379700</v>
      </c>
      <c r="AG24" s="257">
        <v>85750</v>
      </c>
      <c r="AH24" s="257">
        <v>6570</v>
      </c>
      <c r="AI24" s="257"/>
      <c r="AJ24" s="257">
        <v>667470</v>
      </c>
      <c r="AK24" s="257"/>
      <c r="AL24" s="257"/>
      <c r="AM24" s="257"/>
      <c r="AN24" s="257">
        <v>32250</v>
      </c>
      <c r="AO24" s="257"/>
      <c r="AP24" s="257"/>
      <c r="AQ24" s="257"/>
      <c r="AR24" s="257"/>
      <c r="AS24" s="257"/>
      <c r="AT24" s="257">
        <v>20210</v>
      </c>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6"/>
      <c r="DZ24" s="256"/>
      <c r="EA24" s="257"/>
      <c r="EB24" s="257"/>
      <c r="EC24" s="257"/>
      <c r="ED24" s="257"/>
      <c r="EE24" s="257"/>
      <c r="EF24" s="257"/>
      <c r="EG24" s="257"/>
      <c r="EH24" s="256"/>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c r="IX24" s="257"/>
      <c r="IY24" s="257"/>
      <c r="IZ24" s="257"/>
      <c r="JA24" s="257"/>
      <c r="JB24" s="257"/>
      <c r="JC24" s="257"/>
      <c r="JD24" s="257"/>
      <c r="JE24" s="257"/>
      <c r="JF24" s="257"/>
      <c r="JG24" s="257"/>
      <c r="JH24" s="257"/>
      <c r="JI24" s="257"/>
      <c r="JJ24" s="257"/>
      <c r="JK24" s="257"/>
      <c r="JL24" s="257"/>
      <c r="JM24" s="257"/>
      <c r="JN24" s="257"/>
      <c r="JO24" s="257"/>
      <c r="JP24" s="257"/>
      <c r="JQ24" s="257"/>
      <c r="JR24" s="257"/>
      <c r="JS24" s="257"/>
      <c r="JT24" s="257"/>
      <c r="JU24" s="257"/>
      <c r="JV24" s="257"/>
      <c r="JW24" s="257"/>
      <c r="JX24" s="257"/>
      <c r="JY24" s="257"/>
      <c r="JZ24" s="257"/>
      <c r="KA24" s="257"/>
      <c r="KB24" s="257"/>
      <c r="KC24" s="257"/>
      <c r="KD24" s="257"/>
      <c r="KE24" s="257"/>
      <c r="KF24" s="257"/>
      <c r="KG24" s="257"/>
      <c r="KH24" s="257"/>
      <c r="KI24" s="257"/>
      <c r="KJ24" s="257"/>
      <c r="KK24" s="257"/>
      <c r="KL24" s="257"/>
      <c r="KM24" s="257"/>
      <c r="KN24" s="257"/>
      <c r="KO24" s="257"/>
      <c r="KP24" s="257"/>
      <c r="KQ24" s="257"/>
      <c r="KR24" s="257"/>
      <c r="KS24" s="257"/>
      <c r="KT24" s="257"/>
      <c r="KU24" s="257"/>
      <c r="KV24" s="257"/>
      <c r="KW24" s="257"/>
      <c r="KX24" s="257"/>
      <c r="KY24" s="257"/>
      <c r="KZ24" s="257"/>
      <c r="LA24" s="257"/>
      <c r="LB24" s="257"/>
      <c r="LC24" s="257"/>
      <c r="LD24" s="257"/>
      <c r="LE24" s="257"/>
      <c r="LF24" s="257"/>
      <c r="LG24" s="257"/>
      <c r="LH24" s="257"/>
      <c r="LI24" s="257"/>
      <c r="LJ24" s="257"/>
      <c r="LK24" s="257"/>
      <c r="LL24" s="257"/>
      <c r="LM24" s="257"/>
      <c r="LN24" s="257"/>
      <c r="LO24" s="257"/>
      <c r="LP24" s="257"/>
      <c r="LQ24" s="257"/>
      <c r="LR24" s="257"/>
      <c r="LS24" s="257"/>
      <c r="LT24" s="257"/>
      <c r="LU24" s="257"/>
      <c r="LV24" s="257"/>
      <c r="LW24" s="257"/>
      <c r="LX24" s="257"/>
      <c r="LY24" s="257"/>
      <c r="LZ24" s="257"/>
      <c r="MA24" s="257"/>
      <c r="MB24" s="257"/>
      <c r="MC24" s="257"/>
      <c r="MD24" s="257"/>
      <c r="ME24" s="257"/>
      <c r="MF24" s="257"/>
      <c r="MG24" s="257"/>
      <c r="MH24" s="257"/>
      <c r="MI24" s="257"/>
      <c r="MJ24" s="257"/>
      <c r="MK24" s="257"/>
      <c r="ML24" s="257"/>
      <c r="MM24" s="257"/>
      <c r="MN24" s="257"/>
      <c r="MO24" s="257"/>
      <c r="MP24" s="257"/>
      <c r="MQ24" s="257"/>
      <c r="MR24" s="257"/>
      <c r="MS24" s="257"/>
      <c r="MT24" s="257"/>
      <c r="MU24" s="257"/>
      <c r="MV24" s="257"/>
      <c r="MW24" s="257"/>
      <c r="MX24" s="257"/>
      <c r="MY24" s="257"/>
      <c r="MZ24" s="257"/>
      <c r="NA24" s="257"/>
      <c r="NB24" s="257"/>
      <c r="NC24" s="257"/>
      <c r="ND24" s="257"/>
      <c r="NE24" s="259"/>
      <c r="NF24" s="259"/>
      <c r="NG24" s="259"/>
      <c r="NH24" s="259"/>
      <c r="NI24" s="259"/>
      <c r="NJ24" s="259"/>
      <c r="NK24" s="259"/>
      <c r="NL24" s="259"/>
      <c r="NM24" s="259"/>
      <c r="NN24" s="259"/>
      <c r="NO24" s="259"/>
      <c r="NP24" s="259"/>
      <c r="NQ24" s="259"/>
      <c r="NR24" s="259"/>
      <c r="NS24" s="259"/>
      <c r="NT24" s="259"/>
      <c r="NU24" s="259"/>
      <c r="NV24" s="259"/>
      <c r="NW24" s="259"/>
      <c r="NX24" s="259"/>
      <c r="NY24" s="259"/>
      <c r="NZ24" s="259"/>
      <c r="OA24" s="259"/>
      <c r="OB24" s="259"/>
      <c r="OC24" s="259"/>
      <c r="OD24" s="259"/>
      <c r="OE24" s="259"/>
      <c r="OF24" s="259"/>
      <c r="OG24" s="259"/>
      <c r="OH24" s="259"/>
      <c r="OI24" s="259"/>
      <c r="OJ24" s="259"/>
      <c r="OK24" s="259"/>
      <c r="OL24" s="259"/>
      <c r="OM24" s="259"/>
      <c r="ON24" s="259"/>
      <c r="OO24" s="259"/>
      <c r="OP24" s="259"/>
      <c r="OQ24" s="259"/>
      <c r="OR24" s="259"/>
      <c r="OS24" s="259"/>
      <c r="OT24" s="259"/>
      <c r="OU24" s="259"/>
      <c r="OV24" s="259"/>
      <c r="OW24" s="259"/>
      <c r="OX24" s="259"/>
      <c r="OY24" s="259"/>
      <c r="OZ24" s="259"/>
      <c r="PA24" s="259"/>
      <c r="PB24" s="259"/>
      <c r="PC24" s="259"/>
      <c r="PD24" s="259"/>
      <c r="PE24" s="259"/>
      <c r="PF24" s="259"/>
      <c r="PG24" s="259"/>
      <c r="PH24" s="259"/>
      <c r="PI24" s="259"/>
      <c r="PJ24" s="259"/>
      <c r="PK24" s="259"/>
      <c r="PL24" s="259"/>
      <c r="PM24" s="259"/>
      <c r="PN24" s="259"/>
      <c r="PO24" s="259"/>
      <c r="PP24" s="259"/>
      <c r="PQ24" s="259"/>
      <c r="PR24" s="259"/>
      <c r="PS24" s="259"/>
      <c r="PT24" s="259"/>
      <c r="PU24" s="259"/>
      <c r="PV24" s="259"/>
      <c r="PW24" s="259"/>
      <c r="PX24" s="259"/>
      <c r="PY24" s="259"/>
      <c r="PZ24" s="259"/>
      <c r="QA24" s="259"/>
      <c r="QB24" s="259"/>
      <c r="QC24" s="259"/>
      <c r="QD24" s="259"/>
      <c r="QE24" s="259"/>
      <c r="QF24" s="259"/>
      <c r="QG24" s="259"/>
      <c r="QH24" s="259"/>
      <c r="QI24" s="259"/>
      <c r="QJ24" s="259"/>
      <c r="QK24" s="259"/>
      <c r="QL24" s="259"/>
      <c r="QM24" s="259"/>
      <c r="QN24" s="259"/>
      <c r="QP24" s="266">
        <v>0</v>
      </c>
      <c r="WM24" s="159"/>
      <c r="WN24" s="159"/>
      <c r="WO24" s="159"/>
      <c r="WP24" s="251">
        <v>148500</v>
      </c>
      <c r="WQ24" s="219"/>
      <c r="WR24" s="219">
        <v>148500</v>
      </c>
      <c r="XE24" s="159"/>
      <c r="XH24" s="266">
        <v>0</v>
      </c>
      <c r="YJ24" s="159"/>
      <c r="YK24" s="159"/>
      <c r="YM24" s="266">
        <v>0</v>
      </c>
      <c r="YN24" s="172"/>
      <c r="ZQ24" s="159"/>
      <c r="ZR24" s="159"/>
      <c r="ZS24" s="159"/>
    </row>
    <row r="25" spans="1:695">
      <c r="A25" s="261">
        <v>19</v>
      </c>
      <c r="B25" s="262" t="s">
        <v>91</v>
      </c>
      <c r="C25" s="240" t="s">
        <v>92</v>
      </c>
      <c r="D25" s="240" t="s">
        <v>93</v>
      </c>
      <c r="E25" s="250">
        <v>2449217</v>
      </c>
      <c r="F25" s="241" t="s">
        <v>406</v>
      </c>
      <c r="G25" s="251">
        <v>2449217</v>
      </c>
      <c r="H25" s="263"/>
      <c r="I25" s="264"/>
      <c r="J25" s="264"/>
      <c r="K25" s="264"/>
      <c r="L25" s="264"/>
      <c r="M25" s="264"/>
      <c r="N25" s="264"/>
      <c r="O25" s="264"/>
      <c r="P25" s="264"/>
      <c r="Q25" s="264"/>
      <c r="R25" s="264"/>
      <c r="S25" s="264"/>
      <c r="T25" s="264"/>
      <c r="U25" s="265">
        <v>343800</v>
      </c>
      <c r="V25" s="265">
        <v>0</v>
      </c>
      <c r="W25" s="265">
        <v>24000</v>
      </c>
      <c r="X25" s="265">
        <v>41400</v>
      </c>
      <c r="Y25" s="265">
        <v>136600</v>
      </c>
      <c r="Z25" s="265">
        <v>215000</v>
      </c>
      <c r="AA25" s="264">
        <v>417000</v>
      </c>
      <c r="AB25" s="257">
        <v>165700</v>
      </c>
      <c r="AC25" s="257"/>
      <c r="AD25" s="265"/>
      <c r="AE25" s="265"/>
      <c r="AF25" s="265">
        <v>250200</v>
      </c>
      <c r="AG25" s="257">
        <v>69750</v>
      </c>
      <c r="AH25" s="257">
        <v>8562</v>
      </c>
      <c r="AI25" s="257"/>
      <c r="AJ25" s="257">
        <v>709980</v>
      </c>
      <c r="AK25" s="257">
        <v>327600</v>
      </c>
      <c r="AL25" s="257"/>
      <c r="AM25" s="257"/>
      <c r="AN25" s="257">
        <v>93000</v>
      </c>
      <c r="AO25" s="257">
        <v>42500</v>
      </c>
      <c r="AP25" s="257"/>
      <c r="AQ25" s="257"/>
      <c r="AR25" s="257"/>
      <c r="AS25" s="257"/>
      <c r="AT25" s="257">
        <v>21125</v>
      </c>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6"/>
      <c r="DZ25" s="256"/>
      <c r="EA25" s="257"/>
      <c r="EB25" s="257"/>
      <c r="EC25" s="257"/>
      <c r="ED25" s="257"/>
      <c r="EE25" s="257"/>
      <c r="EF25" s="257"/>
      <c r="EG25" s="257"/>
      <c r="EH25" s="256"/>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c r="IX25" s="257"/>
      <c r="IY25" s="257"/>
      <c r="IZ25" s="257"/>
      <c r="JA25" s="257"/>
      <c r="JB25" s="257"/>
      <c r="JC25" s="257"/>
      <c r="JD25" s="257"/>
      <c r="JE25" s="257"/>
      <c r="JF25" s="257"/>
      <c r="JG25" s="257"/>
      <c r="JH25" s="257"/>
      <c r="JI25" s="257"/>
      <c r="JJ25" s="257"/>
      <c r="JK25" s="257"/>
      <c r="JL25" s="257"/>
      <c r="JM25" s="257"/>
      <c r="JN25" s="257"/>
      <c r="JO25" s="257"/>
      <c r="JP25" s="257"/>
      <c r="JQ25" s="257"/>
      <c r="JR25" s="257"/>
      <c r="JS25" s="257"/>
      <c r="JT25" s="257"/>
      <c r="JU25" s="257"/>
      <c r="JV25" s="257"/>
      <c r="JW25" s="257"/>
      <c r="JX25" s="257"/>
      <c r="JY25" s="257"/>
      <c r="JZ25" s="257"/>
      <c r="KA25" s="257"/>
      <c r="KB25" s="257"/>
      <c r="KC25" s="257"/>
      <c r="KD25" s="257"/>
      <c r="KE25" s="257"/>
      <c r="KF25" s="257"/>
      <c r="KG25" s="257"/>
      <c r="KH25" s="257"/>
      <c r="KI25" s="257"/>
      <c r="KJ25" s="257"/>
      <c r="KK25" s="257"/>
      <c r="KL25" s="257"/>
      <c r="KM25" s="257"/>
      <c r="KN25" s="257"/>
      <c r="KO25" s="257"/>
      <c r="KP25" s="257"/>
      <c r="KQ25" s="257"/>
      <c r="KR25" s="257"/>
      <c r="KS25" s="257"/>
      <c r="KT25" s="257"/>
      <c r="KU25" s="257"/>
      <c r="KV25" s="257"/>
      <c r="KW25" s="257"/>
      <c r="KX25" s="257"/>
      <c r="KY25" s="257"/>
      <c r="KZ25" s="257"/>
      <c r="LA25" s="257"/>
      <c r="LB25" s="257"/>
      <c r="LC25" s="257"/>
      <c r="LD25" s="257"/>
      <c r="LE25" s="257"/>
      <c r="LF25" s="257"/>
      <c r="LG25" s="257"/>
      <c r="LH25" s="257"/>
      <c r="LI25" s="257"/>
      <c r="LJ25" s="257"/>
      <c r="LK25" s="257"/>
      <c r="LL25" s="257"/>
      <c r="LM25" s="257"/>
      <c r="LN25" s="257"/>
      <c r="LO25" s="257"/>
      <c r="LP25" s="257"/>
      <c r="LQ25" s="257"/>
      <c r="LR25" s="257"/>
      <c r="LS25" s="257"/>
      <c r="LT25" s="257"/>
      <c r="LU25" s="257"/>
      <c r="LV25" s="257"/>
      <c r="LW25" s="257"/>
      <c r="LX25" s="257"/>
      <c r="LY25" s="257"/>
      <c r="LZ25" s="257"/>
      <c r="MA25" s="257"/>
      <c r="MB25" s="257"/>
      <c r="MC25" s="257"/>
      <c r="MD25" s="257"/>
      <c r="ME25" s="257"/>
      <c r="MF25" s="257"/>
      <c r="MG25" s="257"/>
      <c r="MH25" s="257"/>
      <c r="MI25" s="257"/>
      <c r="MJ25" s="257"/>
      <c r="MK25" s="257"/>
      <c r="ML25" s="257"/>
      <c r="MM25" s="257"/>
      <c r="MN25" s="257"/>
      <c r="MO25" s="257"/>
      <c r="MP25" s="257"/>
      <c r="MQ25" s="257"/>
      <c r="MR25" s="257"/>
      <c r="MS25" s="257"/>
      <c r="MT25" s="257"/>
      <c r="MU25" s="257"/>
      <c r="MV25" s="257"/>
      <c r="MW25" s="257"/>
      <c r="MX25" s="257"/>
      <c r="MY25" s="257"/>
      <c r="MZ25" s="257"/>
      <c r="NA25" s="257"/>
      <c r="NB25" s="257"/>
      <c r="NC25" s="257"/>
      <c r="ND25" s="257"/>
      <c r="NE25" s="259"/>
      <c r="NF25" s="259"/>
      <c r="NG25" s="259"/>
      <c r="NH25" s="259"/>
      <c r="NI25" s="259"/>
      <c r="NJ25" s="259"/>
      <c r="NK25" s="259"/>
      <c r="NL25" s="259"/>
      <c r="NM25" s="259"/>
      <c r="NN25" s="259"/>
      <c r="NO25" s="259"/>
      <c r="NP25" s="259"/>
      <c r="NQ25" s="259"/>
      <c r="NR25" s="259"/>
      <c r="NS25" s="259"/>
      <c r="NT25" s="259"/>
      <c r="NU25" s="259"/>
      <c r="NV25" s="259"/>
      <c r="NW25" s="259"/>
      <c r="NX25" s="259"/>
      <c r="NY25" s="259"/>
      <c r="NZ25" s="259"/>
      <c r="OA25" s="259"/>
      <c r="OB25" s="259"/>
      <c r="OC25" s="259"/>
      <c r="OD25" s="259"/>
      <c r="OE25" s="259"/>
      <c r="OF25" s="259"/>
      <c r="OG25" s="259"/>
      <c r="OH25" s="259"/>
      <c r="OI25" s="259"/>
      <c r="OJ25" s="259"/>
      <c r="OK25" s="259"/>
      <c r="OL25" s="259"/>
      <c r="OM25" s="259"/>
      <c r="ON25" s="259"/>
      <c r="OO25" s="259"/>
      <c r="OP25" s="259"/>
      <c r="OQ25" s="259"/>
      <c r="OR25" s="259"/>
      <c r="OS25" s="259"/>
      <c r="OT25" s="259"/>
      <c r="OU25" s="259"/>
      <c r="OV25" s="259"/>
      <c r="OW25" s="259"/>
      <c r="OX25" s="259"/>
      <c r="OY25" s="259"/>
      <c r="OZ25" s="259"/>
      <c r="PA25" s="259"/>
      <c r="PB25" s="259"/>
      <c r="PC25" s="259"/>
      <c r="PD25" s="259"/>
      <c r="PE25" s="259"/>
      <c r="PF25" s="259"/>
      <c r="PG25" s="259"/>
      <c r="PH25" s="259"/>
      <c r="PI25" s="259"/>
      <c r="PJ25" s="259"/>
      <c r="PK25" s="259"/>
      <c r="PL25" s="259"/>
      <c r="PM25" s="259"/>
      <c r="PN25" s="259"/>
      <c r="PO25" s="259"/>
      <c r="PP25" s="259"/>
      <c r="PQ25" s="259"/>
      <c r="PR25" s="259"/>
      <c r="PS25" s="259"/>
      <c r="PT25" s="259"/>
      <c r="PU25" s="259"/>
      <c r="PV25" s="259"/>
      <c r="PW25" s="259"/>
      <c r="PX25" s="259"/>
      <c r="PY25" s="259"/>
      <c r="PZ25" s="259"/>
      <c r="QA25" s="259"/>
      <c r="QB25" s="259"/>
      <c r="QC25" s="259"/>
      <c r="QD25" s="259"/>
      <c r="QE25" s="259"/>
      <c r="QF25" s="259"/>
      <c r="QG25" s="259"/>
      <c r="QH25" s="259"/>
      <c r="QI25" s="259"/>
      <c r="QJ25" s="259"/>
      <c r="QK25" s="259"/>
      <c r="QL25" s="259"/>
      <c r="QM25" s="259"/>
      <c r="QN25" s="259"/>
      <c r="QP25" s="266">
        <v>0</v>
      </c>
      <c r="WM25" s="159"/>
      <c r="WN25" s="159"/>
      <c r="WO25" s="159"/>
      <c r="WP25" s="251">
        <v>236370</v>
      </c>
      <c r="WQ25" s="219"/>
      <c r="WR25" s="219">
        <v>236370</v>
      </c>
      <c r="XE25" s="159"/>
      <c r="XH25" s="266">
        <v>0</v>
      </c>
      <c r="YJ25" s="159"/>
      <c r="YK25" s="159"/>
      <c r="YM25" s="266">
        <v>0</v>
      </c>
      <c r="YN25" s="172"/>
      <c r="ZQ25" s="159"/>
      <c r="ZR25" s="159"/>
      <c r="ZS25" s="159"/>
    </row>
    <row r="26" spans="1:695">
      <c r="A26" s="261">
        <v>20</v>
      </c>
      <c r="B26" s="262" t="s">
        <v>94</v>
      </c>
      <c r="C26" s="240" t="s">
        <v>95</v>
      </c>
      <c r="D26" s="240" t="s">
        <v>96</v>
      </c>
      <c r="E26" s="250">
        <v>2311685</v>
      </c>
      <c r="F26" s="241" t="s">
        <v>407</v>
      </c>
      <c r="G26" s="251">
        <v>2311685</v>
      </c>
      <c r="H26" s="263"/>
      <c r="I26" s="264"/>
      <c r="J26" s="264"/>
      <c r="K26" s="264"/>
      <c r="L26" s="264"/>
      <c r="M26" s="264"/>
      <c r="N26" s="264"/>
      <c r="O26" s="264"/>
      <c r="P26" s="264"/>
      <c r="Q26" s="264"/>
      <c r="R26" s="264"/>
      <c r="S26" s="264"/>
      <c r="T26" s="264"/>
      <c r="U26" s="265">
        <v>230400</v>
      </c>
      <c r="V26" s="265">
        <v>0</v>
      </c>
      <c r="W26" s="265">
        <v>24000</v>
      </c>
      <c r="X26" s="265">
        <v>41400</v>
      </c>
      <c r="Y26" s="265">
        <v>136600</v>
      </c>
      <c r="Z26" s="265">
        <v>275000</v>
      </c>
      <c r="AA26" s="264">
        <v>477000</v>
      </c>
      <c r="AB26" s="257"/>
      <c r="AC26" s="257">
        <v>234500</v>
      </c>
      <c r="AD26" s="265"/>
      <c r="AE26" s="265"/>
      <c r="AF26" s="265">
        <v>250200</v>
      </c>
      <c r="AG26" s="257">
        <v>231600</v>
      </c>
      <c r="AH26" s="257">
        <v>8640</v>
      </c>
      <c r="AI26" s="257"/>
      <c r="AJ26" s="257">
        <v>653990</v>
      </c>
      <c r="AK26" s="257"/>
      <c r="AL26" s="257"/>
      <c r="AM26" s="257">
        <v>68730</v>
      </c>
      <c r="AN26" s="257">
        <v>93000</v>
      </c>
      <c r="AO26" s="257">
        <v>42500</v>
      </c>
      <c r="AP26" s="257"/>
      <c r="AQ26" s="257"/>
      <c r="AR26" s="257"/>
      <c r="AS26" s="257"/>
      <c r="AT26" s="257">
        <v>21125</v>
      </c>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6"/>
      <c r="DZ26" s="256"/>
      <c r="EA26" s="257"/>
      <c r="EB26" s="257"/>
      <c r="EC26" s="257"/>
      <c r="ED26" s="257"/>
      <c r="EE26" s="257"/>
      <c r="EF26" s="257"/>
      <c r="EG26" s="257"/>
      <c r="EH26" s="256"/>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c r="JM26" s="257"/>
      <c r="JN26" s="257"/>
      <c r="JO26" s="257"/>
      <c r="JP26" s="257"/>
      <c r="JQ26" s="257"/>
      <c r="JR26" s="257"/>
      <c r="JS26" s="257"/>
      <c r="JT26" s="257"/>
      <c r="JU26" s="257"/>
      <c r="JV26" s="257"/>
      <c r="JW26" s="257"/>
      <c r="JX26" s="257"/>
      <c r="JY26" s="257"/>
      <c r="JZ26" s="257"/>
      <c r="KA26" s="257"/>
      <c r="KB26" s="257"/>
      <c r="KC26" s="257"/>
      <c r="KD26" s="257"/>
      <c r="KE26" s="257"/>
      <c r="KF26" s="257"/>
      <c r="KG26" s="257"/>
      <c r="KH26" s="257"/>
      <c r="KI26" s="257"/>
      <c r="KJ26" s="257"/>
      <c r="KK26" s="257"/>
      <c r="KL26" s="257"/>
      <c r="KM26" s="257"/>
      <c r="KN26" s="257"/>
      <c r="KO26" s="257"/>
      <c r="KP26" s="257"/>
      <c r="KQ26" s="257"/>
      <c r="KR26" s="257"/>
      <c r="KS26" s="257"/>
      <c r="KT26" s="257"/>
      <c r="KU26" s="257"/>
      <c r="KV26" s="257"/>
      <c r="KW26" s="257"/>
      <c r="KX26" s="257"/>
      <c r="KY26" s="257"/>
      <c r="KZ26" s="257"/>
      <c r="LA26" s="257"/>
      <c r="LB26" s="257"/>
      <c r="LC26" s="257"/>
      <c r="LD26" s="257"/>
      <c r="LE26" s="257"/>
      <c r="LF26" s="257"/>
      <c r="LG26" s="257"/>
      <c r="LH26" s="257"/>
      <c r="LI26" s="257"/>
      <c r="LJ26" s="257"/>
      <c r="LK26" s="257"/>
      <c r="LL26" s="257"/>
      <c r="LM26" s="257"/>
      <c r="LN26" s="257"/>
      <c r="LO26" s="257"/>
      <c r="LP26" s="257"/>
      <c r="LQ26" s="257"/>
      <c r="LR26" s="257"/>
      <c r="LS26" s="257"/>
      <c r="LT26" s="257"/>
      <c r="LU26" s="257"/>
      <c r="LV26" s="257"/>
      <c r="LW26" s="257"/>
      <c r="LX26" s="257"/>
      <c r="LY26" s="257"/>
      <c r="LZ26" s="257"/>
      <c r="MA26" s="257"/>
      <c r="MB26" s="257"/>
      <c r="MC26" s="257"/>
      <c r="MD26" s="257"/>
      <c r="ME26" s="257"/>
      <c r="MF26" s="257"/>
      <c r="MG26" s="257"/>
      <c r="MH26" s="257"/>
      <c r="MI26" s="257"/>
      <c r="MJ26" s="257"/>
      <c r="MK26" s="257"/>
      <c r="ML26" s="257"/>
      <c r="MM26" s="257"/>
      <c r="MN26" s="257"/>
      <c r="MO26" s="257"/>
      <c r="MP26" s="257"/>
      <c r="MQ26" s="257"/>
      <c r="MR26" s="257"/>
      <c r="MS26" s="257"/>
      <c r="MT26" s="257"/>
      <c r="MU26" s="257"/>
      <c r="MV26" s="257"/>
      <c r="MW26" s="257"/>
      <c r="MX26" s="257"/>
      <c r="MY26" s="257"/>
      <c r="MZ26" s="257"/>
      <c r="NA26" s="257"/>
      <c r="NB26" s="257"/>
      <c r="NC26" s="257"/>
      <c r="ND26" s="257"/>
      <c r="NE26" s="259"/>
      <c r="NF26" s="259"/>
      <c r="NG26" s="259"/>
      <c r="NH26" s="259"/>
      <c r="NI26" s="259"/>
      <c r="NJ26" s="259"/>
      <c r="NK26" s="259"/>
      <c r="NL26" s="259"/>
      <c r="NM26" s="259"/>
      <c r="NN26" s="259"/>
      <c r="NO26" s="259"/>
      <c r="NP26" s="259"/>
      <c r="NQ26" s="259"/>
      <c r="NR26" s="259"/>
      <c r="NS26" s="259"/>
      <c r="NT26" s="259"/>
      <c r="NU26" s="259"/>
      <c r="NV26" s="259"/>
      <c r="NW26" s="259"/>
      <c r="NX26" s="259"/>
      <c r="NY26" s="259"/>
      <c r="NZ26" s="259"/>
      <c r="OA26" s="259"/>
      <c r="OB26" s="259"/>
      <c r="OC26" s="259"/>
      <c r="OD26" s="259"/>
      <c r="OE26" s="259"/>
      <c r="OF26" s="259"/>
      <c r="OG26" s="259"/>
      <c r="OH26" s="259"/>
      <c r="OI26" s="259"/>
      <c r="OJ26" s="259"/>
      <c r="OK26" s="259"/>
      <c r="OL26" s="259"/>
      <c r="OM26" s="259"/>
      <c r="ON26" s="259"/>
      <c r="OO26" s="259"/>
      <c r="OP26" s="259"/>
      <c r="OQ26" s="259"/>
      <c r="OR26" s="259"/>
      <c r="OS26" s="259"/>
      <c r="OT26" s="259"/>
      <c r="OU26" s="259"/>
      <c r="OV26" s="259"/>
      <c r="OW26" s="259"/>
      <c r="OX26" s="259"/>
      <c r="OY26" s="259"/>
      <c r="OZ26" s="259"/>
      <c r="PA26" s="259"/>
      <c r="PB26" s="259"/>
      <c r="PC26" s="259"/>
      <c r="PD26" s="259"/>
      <c r="PE26" s="259"/>
      <c r="PF26" s="259"/>
      <c r="PG26" s="259"/>
      <c r="PH26" s="259"/>
      <c r="PI26" s="259"/>
      <c r="PJ26" s="259"/>
      <c r="PK26" s="259"/>
      <c r="PL26" s="259"/>
      <c r="PM26" s="259"/>
      <c r="PN26" s="259"/>
      <c r="PO26" s="259"/>
      <c r="PP26" s="259"/>
      <c r="PQ26" s="259"/>
      <c r="PR26" s="259"/>
      <c r="PS26" s="259"/>
      <c r="PT26" s="259"/>
      <c r="PU26" s="259"/>
      <c r="PV26" s="259"/>
      <c r="PW26" s="259"/>
      <c r="PX26" s="259"/>
      <c r="PY26" s="259"/>
      <c r="PZ26" s="259"/>
      <c r="QA26" s="259"/>
      <c r="QB26" s="259"/>
      <c r="QC26" s="259"/>
      <c r="QD26" s="259"/>
      <c r="QE26" s="259"/>
      <c r="QF26" s="259"/>
      <c r="QG26" s="259"/>
      <c r="QH26" s="259"/>
      <c r="QI26" s="259"/>
      <c r="QJ26" s="259"/>
      <c r="QK26" s="259"/>
      <c r="QL26" s="259"/>
      <c r="QM26" s="259"/>
      <c r="QN26" s="259"/>
      <c r="QP26" s="266">
        <v>0</v>
      </c>
      <c r="WM26" s="159"/>
      <c r="WN26" s="159"/>
      <c r="WO26" s="159"/>
      <c r="WP26" s="251">
        <v>239370</v>
      </c>
      <c r="WQ26" s="219"/>
      <c r="WR26" s="219">
        <v>239370</v>
      </c>
      <c r="XE26" s="159"/>
      <c r="XH26" s="266">
        <v>0</v>
      </c>
      <c r="YJ26" s="159"/>
      <c r="YK26" s="159"/>
      <c r="YM26" s="266">
        <v>0</v>
      </c>
      <c r="YN26" s="172"/>
      <c r="ZQ26" s="159"/>
      <c r="ZR26" s="159"/>
      <c r="ZS26" s="159"/>
    </row>
    <row r="27" spans="1:695">
      <c r="A27" s="261">
        <v>21</v>
      </c>
      <c r="B27" s="262" t="s">
        <v>97</v>
      </c>
      <c r="C27" s="240" t="s">
        <v>98</v>
      </c>
      <c r="D27" s="240" t="s">
        <v>99</v>
      </c>
      <c r="E27" s="250">
        <v>1763970</v>
      </c>
      <c r="F27" s="241" t="s">
        <v>408</v>
      </c>
      <c r="G27" s="251">
        <v>1763970</v>
      </c>
      <c r="H27" s="263"/>
      <c r="I27" s="264"/>
      <c r="J27" s="264"/>
      <c r="K27" s="264"/>
      <c r="L27" s="264"/>
      <c r="M27" s="264"/>
      <c r="N27" s="264"/>
      <c r="O27" s="264"/>
      <c r="P27" s="264"/>
      <c r="Q27" s="264"/>
      <c r="R27" s="264"/>
      <c r="S27" s="264"/>
      <c r="T27" s="264"/>
      <c r="U27" s="265">
        <v>315000</v>
      </c>
      <c r="V27" s="265">
        <v>0</v>
      </c>
      <c r="W27" s="265">
        <v>24000</v>
      </c>
      <c r="X27" s="265">
        <v>41400</v>
      </c>
      <c r="Y27" s="265">
        <v>136600</v>
      </c>
      <c r="Z27" s="265">
        <v>220000</v>
      </c>
      <c r="AA27" s="264">
        <v>422000</v>
      </c>
      <c r="AB27" s="257">
        <v>160700</v>
      </c>
      <c r="AC27" s="257"/>
      <c r="AD27" s="265"/>
      <c r="AE27" s="265"/>
      <c r="AF27" s="265">
        <v>138600</v>
      </c>
      <c r="AG27" s="257">
        <v>55750</v>
      </c>
      <c r="AH27" s="257">
        <v>4500</v>
      </c>
      <c r="AI27" s="257"/>
      <c r="AJ27" s="257">
        <v>237790</v>
      </c>
      <c r="AK27" s="257">
        <v>242000</v>
      </c>
      <c r="AL27" s="257">
        <v>66440</v>
      </c>
      <c r="AM27" s="257">
        <v>68730</v>
      </c>
      <c r="AN27" s="257">
        <v>32250</v>
      </c>
      <c r="AO27" s="257"/>
      <c r="AP27" s="257"/>
      <c r="AQ27" s="257"/>
      <c r="AR27" s="257"/>
      <c r="AS27" s="257"/>
      <c r="AT27" s="257">
        <v>20210</v>
      </c>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6"/>
      <c r="DZ27" s="256"/>
      <c r="EA27" s="257"/>
      <c r="EB27" s="257"/>
      <c r="EC27" s="257"/>
      <c r="ED27" s="257"/>
      <c r="EE27" s="257"/>
      <c r="EF27" s="257"/>
      <c r="EG27" s="257"/>
      <c r="EH27" s="256"/>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c r="IX27" s="257"/>
      <c r="IY27" s="257"/>
      <c r="IZ27" s="257"/>
      <c r="JA27" s="257"/>
      <c r="JB27" s="257"/>
      <c r="JC27" s="257"/>
      <c r="JD27" s="257"/>
      <c r="JE27" s="257"/>
      <c r="JF27" s="257"/>
      <c r="JG27" s="257"/>
      <c r="JH27" s="257"/>
      <c r="JI27" s="257"/>
      <c r="JJ27" s="257"/>
      <c r="JK27" s="257"/>
      <c r="JL27" s="257"/>
      <c r="JM27" s="257"/>
      <c r="JN27" s="257"/>
      <c r="JO27" s="257"/>
      <c r="JP27" s="257"/>
      <c r="JQ27" s="257"/>
      <c r="JR27" s="257"/>
      <c r="JS27" s="257"/>
      <c r="JT27" s="257"/>
      <c r="JU27" s="257"/>
      <c r="JV27" s="257"/>
      <c r="JW27" s="257"/>
      <c r="JX27" s="257"/>
      <c r="JY27" s="257"/>
      <c r="JZ27" s="257"/>
      <c r="KA27" s="257"/>
      <c r="KB27" s="257"/>
      <c r="KC27" s="257"/>
      <c r="KD27" s="257"/>
      <c r="KE27" s="257"/>
      <c r="KF27" s="257"/>
      <c r="KG27" s="257"/>
      <c r="KH27" s="257"/>
      <c r="KI27" s="257"/>
      <c r="KJ27" s="257"/>
      <c r="KK27" s="257"/>
      <c r="KL27" s="257"/>
      <c r="KM27" s="257"/>
      <c r="KN27" s="257"/>
      <c r="KO27" s="257"/>
      <c r="KP27" s="257"/>
      <c r="KQ27" s="257"/>
      <c r="KR27" s="257"/>
      <c r="KS27" s="257"/>
      <c r="KT27" s="257"/>
      <c r="KU27" s="257"/>
      <c r="KV27" s="257"/>
      <c r="KW27" s="257"/>
      <c r="KX27" s="257"/>
      <c r="KY27" s="257"/>
      <c r="KZ27" s="257"/>
      <c r="LA27" s="257"/>
      <c r="LB27" s="257"/>
      <c r="LC27" s="257"/>
      <c r="LD27" s="257"/>
      <c r="LE27" s="257"/>
      <c r="LF27" s="257"/>
      <c r="LG27" s="257"/>
      <c r="LH27" s="257"/>
      <c r="LI27" s="257"/>
      <c r="LJ27" s="257"/>
      <c r="LK27" s="257"/>
      <c r="LL27" s="257"/>
      <c r="LM27" s="257"/>
      <c r="LN27" s="257"/>
      <c r="LO27" s="257"/>
      <c r="LP27" s="257"/>
      <c r="LQ27" s="257"/>
      <c r="LR27" s="257"/>
      <c r="LS27" s="257"/>
      <c r="LT27" s="257"/>
      <c r="LU27" s="257"/>
      <c r="LV27" s="257"/>
      <c r="LW27" s="257"/>
      <c r="LX27" s="257"/>
      <c r="LY27" s="257"/>
      <c r="LZ27" s="257"/>
      <c r="MA27" s="257"/>
      <c r="MB27" s="257"/>
      <c r="MC27" s="257"/>
      <c r="MD27" s="257"/>
      <c r="ME27" s="257"/>
      <c r="MF27" s="257"/>
      <c r="MG27" s="257"/>
      <c r="MH27" s="257"/>
      <c r="MI27" s="257"/>
      <c r="MJ27" s="257"/>
      <c r="MK27" s="257"/>
      <c r="ML27" s="257"/>
      <c r="MM27" s="257"/>
      <c r="MN27" s="257"/>
      <c r="MO27" s="257"/>
      <c r="MP27" s="257"/>
      <c r="MQ27" s="257"/>
      <c r="MR27" s="257"/>
      <c r="MS27" s="257"/>
      <c r="MT27" s="257"/>
      <c r="MU27" s="257"/>
      <c r="MV27" s="257"/>
      <c r="MW27" s="257"/>
      <c r="MX27" s="257"/>
      <c r="MY27" s="257"/>
      <c r="MZ27" s="257"/>
      <c r="NA27" s="257"/>
      <c r="NB27" s="257"/>
      <c r="NC27" s="257"/>
      <c r="ND27" s="257"/>
      <c r="NE27" s="259"/>
      <c r="NF27" s="259"/>
      <c r="NG27" s="259"/>
      <c r="NH27" s="259"/>
      <c r="NI27" s="259"/>
      <c r="NJ27" s="259"/>
      <c r="NK27" s="259"/>
      <c r="NL27" s="259"/>
      <c r="NM27" s="259"/>
      <c r="NN27" s="259"/>
      <c r="NO27" s="259"/>
      <c r="NP27" s="259"/>
      <c r="NQ27" s="259"/>
      <c r="NR27" s="259"/>
      <c r="NS27" s="259"/>
      <c r="NT27" s="259"/>
      <c r="NU27" s="259"/>
      <c r="NV27" s="259"/>
      <c r="NW27" s="259"/>
      <c r="NX27" s="259"/>
      <c r="NY27" s="259"/>
      <c r="NZ27" s="259"/>
      <c r="OA27" s="259"/>
      <c r="OB27" s="259"/>
      <c r="OC27" s="259"/>
      <c r="OD27" s="259"/>
      <c r="OE27" s="259"/>
      <c r="OF27" s="259"/>
      <c r="OG27" s="259"/>
      <c r="OH27" s="259"/>
      <c r="OI27" s="259"/>
      <c r="OJ27" s="259"/>
      <c r="OK27" s="259"/>
      <c r="OL27" s="259"/>
      <c r="OM27" s="259"/>
      <c r="ON27" s="259"/>
      <c r="OO27" s="259"/>
      <c r="OP27" s="259"/>
      <c r="OQ27" s="259"/>
      <c r="OR27" s="259"/>
      <c r="OS27" s="259"/>
      <c r="OT27" s="259"/>
      <c r="OU27" s="259"/>
      <c r="OV27" s="259"/>
      <c r="OW27" s="259"/>
      <c r="OX27" s="259"/>
      <c r="OY27" s="259"/>
      <c r="OZ27" s="259"/>
      <c r="PA27" s="259"/>
      <c r="PB27" s="259"/>
      <c r="PC27" s="259"/>
      <c r="PD27" s="259"/>
      <c r="PE27" s="259"/>
      <c r="PF27" s="259"/>
      <c r="PG27" s="259"/>
      <c r="PH27" s="259"/>
      <c r="PI27" s="259"/>
      <c r="PJ27" s="259"/>
      <c r="PK27" s="259"/>
      <c r="PL27" s="259"/>
      <c r="PM27" s="259"/>
      <c r="PN27" s="259"/>
      <c r="PO27" s="259"/>
      <c r="PP27" s="259"/>
      <c r="PQ27" s="259"/>
      <c r="PR27" s="259"/>
      <c r="PS27" s="259"/>
      <c r="PT27" s="259"/>
      <c r="PU27" s="259"/>
      <c r="PV27" s="259"/>
      <c r="PW27" s="259"/>
      <c r="PX27" s="259"/>
      <c r="PY27" s="259"/>
      <c r="PZ27" s="259"/>
      <c r="QA27" s="259"/>
      <c r="QB27" s="259"/>
      <c r="QC27" s="259"/>
      <c r="QD27" s="259"/>
      <c r="QE27" s="259"/>
      <c r="QF27" s="259"/>
      <c r="QG27" s="259"/>
      <c r="QH27" s="259"/>
      <c r="QI27" s="259"/>
      <c r="QJ27" s="259"/>
      <c r="QK27" s="259"/>
      <c r="QL27" s="259"/>
      <c r="QM27" s="259"/>
      <c r="QN27" s="259"/>
      <c r="QP27" s="266">
        <v>0</v>
      </c>
      <c r="WM27" s="159"/>
      <c r="WN27" s="159"/>
      <c r="WO27" s="159"/>
      <c r="WP27" s="251">
        <v>126870</v>
      </c>
      <c r="WQ27" s="219"/>
      <c r="WR27" s="219">
        <v>126870</v>
      </c>
      <c r="XE27" s="159"/>
      <c r="XH27" s="266">
        <v>0</v>
      </c>
      <c r="YJ27" s="159"/>
      <c r="YK27" s="159"/>
      <c r="YM27" s="266">
        <v>0</v>
      </c>
      <c r="YN27" s="172"/>
      <c r="ZQ27" s="159"/>
      <c r="ZR27" s="159"/>
      <c r="ZS27" s="159"/>
    </row>
    <row r="28" spans="1:695">
      <c r="A28" s="261">
        <v>22</v>
      </c>
      <c r="B28" s="262" t="s">
        <v>100</v>
      </c>
      <c r="C28" s="240" t="s">
        <v>101</v>
      </c>
      <c r="D28" s="240" t="s">
        <v>102</v>
      </c>
      <c r="E28" s="250">
        <v>2466181</v>
      </c>
      <c r="F28" s="241" t="s">
        <v>409</v>
      </c>
      <c r="G28" s="251">
        <v>2466181</v>
      </c>
      <c r="H28" s="263"/>
      <c r="I28" s="264"/>
      <c r="J28" s="264"/>
      <c r="K28" s="264"/>
      <c r="L28" s="264"/>
      <c r="M28" s="264"/>
      <c r="N28" s="264"/>
      <c r="O28" s="264"/>
      <c r="P28" s="264"/>
      <c r="Q28" s="264"/>
      <c r="R28" s="264"/>
      <c r="S28" s="264"/>
      <c r="T28" s="264"/>
      <c r="U28" s="265">
        <v>389400</v>
      </c>
      <c r="V28" s="265">
        <v>0</v>
      </c>
      <c r="W28" s="265">
        <v>24000</v>
      </c>
      <c r="X28" s="265">
        <v>41400</v>
      </c>
      <c r="Y28" s="265">
        <v>180000</v>
      </c>
      <c r="Z28" s="265">
        <v>250000</v>
      </c>
      <c r="AA28" s="264">
        <v>495400</v>
      </c>
      <c r="AB28" s="257"/>
      <c r="AC28" s="257"/>
      <c r="AD28" s="265">
        <v>132000</v>
      </c>
      <c r="AE28" s="265"/>
      <c r="AF28" s="265">
        <v>415200</v>
      </c>
      <c r="AG28" s="257">
        <v>59750</v>
      </c>
      <c r="AH28" s="257">
        <v>6471</v>
      </c>
      <c r="AI28" s="257"/>
      <c r="AJ28" s="257">
        <v>850890</v>
      </c>
      <c r="AK28" s="257"/>
      <c r="AL28" s="257">
        <v>66440</v>
      </c>
      <c r="AM28" s="257"/>
      <c r="AN28" s="257">
        <v>32250</v>
      </c>
      <c r="AO28" s="257"/>
      <c r="AP28" s="257"/>
      <c r="AQ28" s="257"/>
      <c r="AR28" s="257"/>
      <c r="AS28" s="257"/>
      <c r="AT28" s="257">
        <v>18380</v>
      </c>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6"/>
      <c r="DZ28" s="256"/>
      <c r="EA28" s="257"/>
      <c r="EB28" s="257"/>
      <c r="EC28" s="257"/>
      <c r="ED28" s="257"/>
      <c r="EE28" s="257"/>
      <c r="EF28" s="257"/>
      <c r="EG28" s="257"/>
      <c r="EH28" s="256"/>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c r="JM28" s="257"/>
      <c r="JN28" s="257"/>
      <c r="JO28" s="257"/>
      <c r="JP28" s="257"/>
      <c r="JQ28" s="257"/>
      <c r="JR28" s="257"/>
      <c r="JS28" s="257"/>
      <c r="JT28" s="257"/>
      <c r="JU28" s="257"/>
      <c r="JV28" s="257"/>
      <c r="JW28" s="257"/>
      <c r="JX28" s="257"/>
      <c r="JY28" s="257"/>
      <c r="JZ28" s="257"/>
      <c r="KA28" s="257"/>
      <c r="KB28" s="257"/>
      <c r="KC28" s="257"/>
      <c r="KD28" s="257"/>
      <c r="KE28" s="257"/>
      <c r="KF28" s="257"/>
      <c r="KG28" s="257"/>
      <c r="KH28" s="257"/>
      <c r="KI28" s="257"/>
      <c r="KJ28" s="257"/>
      <c r="KK28" s="257"/>
      <c r="KL28" s="257"/>
      <c r="KM28" s="257"/>
      <c r="KN28" s="257"/>
      <c r="KO28" s="257"/>
      <c r="KP28" s="257"/>
      <c r="KQ28" s="257"/>
      <c r="KR28" s="257"/>
      <c r="KS28" s="257"/>
      <c r="KT28" s="257"/>
      <c r="KU28" s="257"/>
      <c r="KV28" s="257"/>
      <c r="KW28" s="257"/>
      <c r="KX28" s="257"/>
      <c r="KY28" s="257"/>
      <c r="KZ28" s="257"/>
      <c r="LA28" s="257"/>
      <c r="LB28" s="257"/>
      <c r="LC28" s="257"/>
      <c r="LD28" s="257"/>
      <c r="LE28" s="257"/>
      <c r="LF28" s="257"/>
      <c r="LG28" s="257"/>
      <c r="LH28" s="257"/>
      <c r="LI28" s="257"/>
      <c r="LJ28" s="257"/>
      <c r="LK28" s="257"/>
      <c r="LL28" s="257"/>
      <c r="LM28" s="257"/>
      <c r="LN28" s="257"/>
      <c r="LO28" s="257"/>
      <c r="LP28" s="257"/>
      <c r="LQ28" s="257"/>
      <c r="LR28" s="257"/>
      <c r="LS28" s="257"/>
      <c r="LT28" s="257"/>
      <c r="LU28" s="257"/>
      <c r="LV28" s="257"/>
      <c r="LW28" s="257"/>
      <c r="LX28" s="257"/>
      <c r="LY28" s="257"/>
      <c r="LZ28" s="257"/>
      <c r="MA28" s="257"/>
      <c r="MB28" s="257"/>
      <c r="MC28" s="257"/>
      <c r="MD28" s="257"/>
      <c r="ME28" s="257"/>
      <c r="MF28" s="257"/>
      <c r="MG28" s="257"/>
      <c r="MH28" s="257"/>
      <c r="MI28" s="257"/>
      <c r="MJ28" s="257"/>
      <c r="MK28" s="257"/>
      <c r="ML28" s="257"/>
      <c r="MM28" s="257"/>
      <c r="MN28" s="257"/>
      <c r="MO28" s="257"/>
      <c r="MP28" s="257"/>
      <c r="MQ28" s="257"/>
      <c r="MR28" s="257"/>
      <c r="MS28" s="257"/>
      <c r="MT28" s="257"/>
      <c r="MU28" s="257"/>
      <c r="MV28" s="257"/>
      <c r="MW28" s="257"/>
      <c r="MX28" s="257"/>
      <c r="MY28" s="257"/>
      <c r="MZ28" s="257"/>
      <c r="NA28" s="257"/>
      <c r="NB28" s="257"/>
      <c r="NC28" s="257"/>
      <c r="ND28" s="257"/>
      <c r="NE28" s="259"/>
      <c r="NF28" s="259"/>
      <c r="NG28" s="259"/>
      <c r="NH28" s="259"/>
      <c r="NI28" s="259"/>
      <c r="NJ28" s="259"/>
      <c r="NK28" s="259"/>
      <c r="NL28" s="259"/>
      <c r="NM28" s="259"/>
      <c r="NN28" s="259"/>
      <c r="NO28" s="259"/>
      <c r="NP28" s="259"/>
      <c r="NQ28" s="259"/>
      <c r="NR28" s="259"/>
      <c r="NS28" s="259"/>
      <c r="NT28" s="259"/>
      <c r="NU28" s="259"/>
      <c r="NV28" s="259"/>
      <c r="NW28" s="259"/>
      <c r="NX28" s="259"/>
      <c r="NY28" s="259"/>
      <c r="NZ28" s="259"/>
      <c r="OA28" s="259"/>
      <c r="OB28" s="259"/>
      <c r="OC28" s="259"/>
      <c r="OD28" s="259"/>
      <c r="OE28" s="259"/>
      <c r="OF28" s="259"/>
      <c r="OG28" s="259"/>
      <c r="OH28" s="259"/>
      <c r="OI28" s="259"/>
      <c r="OJ28" s="259"/>
      <c r="OK28" s="259"/>
      <c r="OL28" s="259"/>
      <c r="OM28" s="259"/>
      <c r="ON28" s="259"/>
      <c r="OO28" s="259"/>
      <c r="OP28" s="259"/>
      <c r="OQ28" s="259"/>
      <c r="OR28" s="259"/>
      <c r="OS28" s="259"/>
      <c r="OT28" s="259"/>
      <c r="OU28" s="259"/>
      <c r="OV28" s="259"/>
      <c r="OW28" s="259"/>
      <c r="OX28" s="259"/>
      <c r="OY28" s="259"/>
      <c r="OZ28" s="259"/>
      <c r="PA28" s="259"/>
      <c r="PB28" s="259"/>
      <c r="PC28" s="259"/>
      <c r="PD28" s="259"/>
      <c r="PE28" s="259"/>
      <c r="PF28" s="259"/>
      <c r="PG28" s="259"/>
      <c r="PH28" s="259"/>
      <c r="PI28" s="259"/>
      <c r="PJ28" s="259"/>
      <c r="PK28" s="259"/>
      <c r="PL28" s="259"/>
      <c r="PM28" s="259"/>
      <c r="PN28" s="259"/>
      <c r="PO28" s="259"/>
      <c r="PP28" s="259"/>
      <c r="PQ28" s="259"/>
      <c r="PR28" s="259"/>
      <c r="PS28" s="259"/>
      <c r="PT28" s="259"/>
      <c r="PU28" s="259"/>
      <c r="PV28" s="259"/>
      <c r="PW28" s="259"/>
      <c r="PX28" s="259"/>
      <c r="PY28" s="259"/>
      <c r="PZ28" s="259"/>
      <c r="QA28" s="259"/>
      <c r="QB28" s="259"/>
      <c r="QC28" s="259"/>
      <c r="QD28" s="259"/>
      <c r="QE28" s="259"/>
      <c r="QF28" s="259"/>
      <c r="QG28" s="259"/>
      <c r="QH28" s="259"/>
      <c r="QI28" s="259"/>
      <c r="QJ28" s="259"/>
      <c r="QK28" s="259"/>
      <c r="QL28" s="259"/>
      <c r="QM28" s="259"/>
      <c r="QN28" s="259"/>
      <c r="QP28" s="266">
        <v>0</v>
      </c>
      <c r="WM28" s="159"/>
      <c r="WN28" s="159"/>
      <c r="WO28" s="159"/>
      <c r="WP28" s="251">
        <v>164130</v>
      </c>
      <c r="WQ28" s="219"/>
      <c r="WR28" s="219">
        <v>164130</v>
      </c>
      <c r="XE28" s="159"/>
      <c r="XH28" s="266">
        <v>0</v>
      </c>
      <c r="YJ28" s="159"/>
      <c r="YK28" s="159"/>
      <c r="YM28" s="266">
        <v>0</v>
      </c>
      <c r="YN28" s="172"/>
      <c r="ZQ28" s="159"/>
      <c r="ZR28" s="159"/>
      <c r="ZS28" s="159"/>
    </row>
    <row r="29" spans="1:695">
      <c r="A29" s="261">
        <v>23</v>
      </c>
      <c r="B29" s="262" t="s">
        <v>103</v>
      </c>
      <c r="C29" s="240" t="s">
        <v>104</v>
      </c>
      <c r="D29" s="240" t="s">
        <v>105</v>
      </c>
      <c r="E29" s="250">
        <v>1409680</v>
      </c>
      <c r="F29" s="241" t="s">
        <v>410</v>
      </c>
      <c r="G29" s="251">
        <v>1409680</v>
      </c>
      <c r="H29" s="263"/>
      <c r="I29" s="264"/>
      <c r="J29" s="264"/>
      <c r="K29" s="264"/>
      <c r="L29" s="264"/>
      <c r="M29" s="264"/>
      <c r="N29" s="264"/>
      <c r="O29" s="264"/>
      <c r="P29" s="264"/>
      <c r="Q29" s="264"/>
      <c r="R29" s="264"/>
      <c r="S29" s="264"/>
      <c r="T29" s="264"/>
      <c r="U29" s="265">
        <v>241200</v>
      </c>
      <c r="V29" s="265">
        <v>0</v>
      </c>
      <c r="W29" s="265">
        <v>24000</v>
      </c>
      <c r="X29" s="265">
        <v>41400</v>
      </c>
      <c r="Y29" s="265">
        <v>136600</v>
      </c>
      <c r="Z29" s="265">
        <v>127500</v>
      </c>
      <c r="AA29" s="264">
        <v>329500</v>
      </c>
      <c r="AB29" s="257">
        <v>155700</v>
      </c>
      <c r="AC29" s="257"/>
      <c r="AD29" s="265"/>
      <c r="AE29" s="265"/>
      <c r="AF29" s="265">
        <v>153000</v>
      </c>
      <c r="AG29" s="257">
        <v>41750</v>
      </c>
      <c r="AH29" s="257">
        <v>0</v>
      </c>
      <c r="AI29" s="257"/>
      <c r="AJ29" s="257">
        <v>173270</v>
      </c>
      <c r="AK29" s="257">
        <v>262800</v>
      </c>
      <c r="AL29" s="257"/>
      <c r="AM29" s="257"/>
      <c r="AN29" s="257">
        <v>32250</v>
      </c>
      <c r="AO29" s="257"/>
      <c r="AP29" s="257"/>
      <c r="AQ29" s="257"/>
      <c r="AR29" s="257"/>
      <c r="AS29" s="257"/>
      <c r="AT29" s="257">
        <v>20210</v>
      </c>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6"/>
      <c r="DZ29" s="256"/>
      <c r="EA29" s="257"/>
      <c r="EB29" s="257"/>
      <c r="EC29" s="257"/>
      <c r="ED29" s="257"/>
      <c r="EE29" s="257"/>
      <c r="EF29" s="257"/>
      <c r="EG29" s="257"/>
      <c r="EH29" s="256"/>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c r="JM29" s="257"/>
      <c r="JN29" s="257"/>
      <c r="JO29" s="257"/>
      <c r="JP29" s="257"/>
      <c r="JQ29" s="257"/>
      <c r="JR29" s="257"/>
      <c r="JS29" s="257"/>
      <c r="JT29" s="257"/>
      <c r="JU29" s="257"/>
      <c r="JV29" s="257"/>
      <c r="JW29" s="257"/>
      <c r="JX29" s="257"/>
      <c r="JY29" s="257"/>
      <c r="JZ29" s="257"/>
      <c r="KA29" s="257"/>
      <c r="KB29" s="257"/>
      <c r="KC29" s="257"/>
      <c r="KD29" s="257"/>
      <c r="KE29" s="257"/>
      <c r="KF29" s="257"/>
      <c r="KG29" s="257"/>
      <c r="KH29" s="257"/>
      <c r="KI29" s="257"/>
      <c r="KJ29" s="257"/>
      <c r="KK29" s="257"/>
      <c r="KL29" s="257"/>
      <c r="KM29" s="257"/>
      <c r="KN29" s="257"/>
      <c r="KO29" s="257"/>
      <c r="KP29" s="257"/>
      <c r="KQ29" s="257"/>
      <c r="KR29" s="257"/>
      <c r="KS29" s="257"/>
      <c r="KT29" s="257"/>
      <c r="KU29" s="257"/>
      <c r="KV29" s="257"/>
      <c r="KW29" s="257"/>
      <c r="KX29" s="257"/>
      <c r="KY29" s="257"/>
      <c r="KZ29" s="257"/>
      <c r="LA29" s="257"/>
      <c r="LB29" s="257"/>
      <c r="LC29" s="257"/>
      <c r="LD29" s="257"/>
      <c r="LE29" s="257"/>
      <c r="LF29" s="257"/>
      <c r="LG29" s="257"/>
      <c r="LH29" s="257"/>
      <c r="LI29" s="257"/>
      <c r="LJ29" s="257"/>
      <c r="LK29" s="257"/>
      <c r="LL29" s="257"/>
      <c r="LM29" s="257"/>
      <c r="LN29" s="257"/>
      <c r="LO29" s="257"/>
      <c r="LP29" s="257"/>
      <c r="LQ29" s="257"/>
      <c r="LR29" s="257"/>
      <c r="LS29" s="257"/>
      <c r="LT29" s="257"/>
      <c r="LU29" s="257"/>
      <c r="LV29" s="257"/>
      <c r="LW29" s="257"/>
      <c r="LX29" s="257"/>
      <c r="LY29" s="257"/>
      <c r="LZ29" s="257"/>
      <c r="MA29" s="257"/>
      <c r="MB29" s="257"/>
      <c r="MC29" s="257"/>
      <c r="MD29" s="257"/>
      <c r="ME29" s="257"/>
      <c r="MF29" s="257"/>
      <c r="MG29" s="257"/>
      <c r="MH29" s="257"/>
      <c r="MI29" s="257"/>
      <c r="MJ29" s="257"/>
      <c r="MK29" s="257"/>
      <c r="ML29" s="257"/>
      <c r="MM29" s="257"/>
      <c r="MN29" s="257"/>
      <c r="MO29" s="257"/>
      <c r="MP29" s="257"/>
      <c r="MQ29" s="257"/>
      <c r="MR29" s="257"/>
      <c r="MS29" s="257"/>
      <c r="MT29" s="257"/>
      <c r="MU29" s="257"/>
      <c r="MV29" s="257"/>
      <c r="MW29" s="257"/>
      <c r="MX29" s="257"/>
      <c r="MY29" s="257"/>
      <c r="MZ29" s="257"/>
      <c r="NA29" s="257"/>
      <c r="NB29" s="257"/>
      <c r="NC29" s="257"/>
      <c r="ND29" s="257"/>
      <c r="NE29" s="259"/>
      <c r="NF29" s="259"/>
      <c r="NG29" s="259"/>
      <c r="NH29" s="259"/>
      <c r="NI29" s="259"/>
      <c r="NJ29" s="259"/>
      <c r="NK29" s="259"/>
      <c r="NL29" s="259"/>
      <c r="NM29" s="259"/>
      <c r="NN29" s="259"/>
      <c r="NO29" s="259"/>
      <c r="NP29" s="259"/>
      <c r="NQ29" s="259"/>
      <c r="NR29" s="259"/>
      <c r="NS29" s="259"/>
      <c r="NT29" s="259"/>
      <c r="NU29" s="259"/>
      <c r="NV29" s="259"/>
      <c r="NW29" s="259"/>
      <c r="NX29" s="259"/>
      <c r="NY29" s="259"/>
      <c r="NZ29" s="259"/>
      <c r="OA29" s="259"/>
      <c r="OB29" s="259"/>
      <c r="OC29" s="259"/>
      <c r="OD29" s="259"/>
      <c r="OE29" s="259"/>
      <c r="OF29" s="259"/>
      <c r="OG29" s="259"/>
      <c r="OH29" s="259"/>
      <c r="OI29" s="259"/>
      <c r="OJ29" s="259"/>
      <c r="OK29" s="259"/>
      <c r="OL29" s="259"/>
      <c r="OM29" s="259"/>
      <c r="ON29" s="259"/>
      <c r="OO29" s="259"/>
      <c r="OP29" s="259"/>
      <c r="OQ29" s="259"/>
      <c r="OR29" s="259"/>
      <c r="OS29" s="259"/>
      <c r="OT29" s="259"/>
      <c r="OU29" s="259"/>
      <c r="OV29" s="259"/>
      <c r="OW29" s="259"/>
      <c r="OX29" s="259"/>
      <c r="OY29" s="259"/>
      <c r="OZ29" s="259"/>
      <c r="PA29" s="259"/>
      <c r="PB29" s="259"/>
      <c r="PC29" s="259"/>
      <c r="PD29" s="259"/>
      <c r="PE29" s="259"/>
      <c r="PF29" s="259"/>
      <c r="PG29" s="259"/>
      <c r="PH29" s="259"/>
      <c r="PI29" s="259"/>
      <c r="PJ29" s="259"/>
      <c r="PK29" s="259"/>
      <c r="PL29" s="259"/>
      <c r="PM29" s="259"/>
      <c r="PN29" s="259"/>
      <c r="PO29" s="259"/>
      <c r="PP29" s="259"/>
      <c r="PQ29" s="259"/>
      <c r="PR29" s="259"/>
      <c r="PS29" s="259"/>
      <c r="PT29" s="259"/>
      <c r="PU29" s="259"/>
      <c r="PV29" s="259"/>
      <c r="PW29" s="259"/>
      <c r="PX29" s="259"/>
      <c r="PY29" s="259"/>
      <c r="PZ29" s="259"/>
      <c r="QA29" s="259"/>
      <c r="QB29" s="259"/>
      <c r="QC29" s="259"/>
      <c r="QD29" s="259"/>
      <c r="QE29" s="259"/>
      <c r="QF29" s="259"/>
      <c r="QG29" s="259"/>
      <c r="QH29" s="259"/>
      <c r="QI29" s="259"/>
      <c r="QJ29" s="259"/>
      <c r="QK29" s="259"/>
      <c r="QL29" s="259"/>
      <c r="QM29" s="259"/>
      <c r="QN29" s="259"/>
      <c r="QP29" s="266">
        <v>0</v>
      </c>
      <c r="WM29" s="159"/>
      <c r="WN29" s="159"/>
      <c r="WO29" s="159"/>
      <c r="WP29" s="251">
        <v>0</v>
      </c>
      <c r="WQ29" s="219"/>
      <c r="WR29" s="219">
        <v>0</v>
      </c>
      <c r="XE29" s="159"/>
      <c r="XH29" s="266">
        <v>0</v>
      </c>
      <c r="YJ29" s="159"/>
      <c r="YK29" s="159"/>
      <c r="YM29" s="266">
        <v>0</v>
      </c>
      <c r="YN29" s="172"/>
      <c r="ZQ29" s="159"/>
      <c r="ZR29" s="159"/>
      <c r="ZS29" s="159"/>
    </row>
    <row r="30" spans="1:695">
      <c r="A30" s="261">
        <v>24</v>
      </c>
      <c r="B30" s="262" t="s">
        <v>106</v>
      </c>
      <c r="C30" s="240" t="s">
        <v>107</v>
      </c>
      <c r="D30" s="240" t="s">
        <v>108</v>
      </c>
      <c r="E30" s="250">
        <v>1922350</v>
      </c>
      <c r="F30" s="241" t="s">
        <v>411</v>
      </c>
      <c r="G30" s="251">
        <v>1922350</v>
      </c>
      <c r="H30" s="263"/>
      <c r="I30" s="264"/>
      <c r="J30" s="264"/>
      <c r="K30" s="264"/>
      <c r="L30" s="264"/>
      <c r="M30" s="264"/>
      <c r="N30" s="264"/>
      <c r="O30" s="264"/>
      <c r="P30" s="264"/>
      <c r="Q30" s="264"/>
      <c r="R30" s="264"/>
      <c r="S30" s="264"/>
      <c r="T30" s="264"/>
      <c r="U30" s="265">
        <v>381000</v>
      </c>
      <c r="V30" s="265">
        <v>210000</v>
      </c>
      <c r="W30" s="265">
        <v>24000</v>
      </c>
      <c r="X30" s="265">
        <v>41400</v>
      </c>
      <c r="Y30" s="265">
        <v>136600</v>
      </c>
      <c r="Z30" s="265">
        <v>102500</v>
      </c>
      <c r="AA30" s="264">
        <v>514500</v>
      </c>
      <c r="AB30" s="257"/>
      <c r="AC30" s="257"/>
      <c r="AD30" s="265"/>
      <c r="AE30" s="265"/>
      <c r="AF30" s="265">
        <v>255100</v>
      </c>
      <c r="AG30" s="257">
        <v>133750</v>
      </c>
      <c r="AH30" s="257">
        <v>2760</v>
      </c>
      <c r="AI30" s="257"/>
      <c r="AJ30" s="257">
        <v>546300</v>
      </c>
      <c r="AK30" s="257"/>
      <c r="AL30" s="257"/>
      <c r="AM30" s="257">
        <v>68730</v>
      </c>
      <c r="AN30" s="257"/>
      <c r="AO30" s="257"/>
      <c r="AP30" s="257"/>
      <c r="AQ30" s="257"/>
      <c r="AR30" s="257"/>
      <c r="AS30" s="257"/>
      <c r="AT30" s="257">
        <v>20210</v>
      </c>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6"/>
      <c r="DZ30" s="256"/>
      <c r="EA30" s="257"/>
      <c r="EB30" s="257"/>
      <c r="EC30" s="257"/>
      <c r="ED30" s="257"/>
      <c r="EE30" s="257"/>
      <c r="EF30" s="257"/>
      <c r="EG30" s="257"/>
      <c r="EH30" s="256"/>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c r="JM30" s="257"/>
      <c r="JN30" s="257"/>
      <c r="JO30" s="257"/>
      <c r="JP30" s="257"/>
      <c r="JQ30" s="257"/>
      <c r="JR30" s="257"/>
      <c r="JS30" s="257"/>
      <c r="JT30" s="257"/>
      <c r="JU30" s="257"/>
      <c r="JV30" s="257"/>
      <c r="JW30" s="257"/>
      <c r="JX30" s="257"/>
      <c r="JY30" s="257"/>
      <c r="JZ30" s="257"/>
      <c r="KA30" s="257"/>
      <c r="KB30" s="257"/>
      <c r="KC30" s="257"/>
      <c r="KD30" s="257"/>
      <c r="KE30" s="257"/>
      <c r="KF30" s="257"/>
      <c r="KG30" s="257"/>
      <c r="KH30" s="257"/>
      <c r="KI30" s="257"/>
      <c r="KJ30" s="257"/>
      <c r="KK30" s="257"/>
      <c r="KL30" s="257"/>
      <c r="KM30" s="257"/>
      <c r="KN30" s="257"/>
      <c r="KO30" s="257"/>
      <c r="KP30" s="257"/>
      <c r="KQ30" s="257"/>
      <c r="KR30" s="257"/>
      <c r="KS30" s="257"/>
      <c r="KT30" s="257"/>
      <c r="KU30" s="257"/>
      <c r="KV30" s="257"/>
      <c r="KW30" s="257"/>
      <c r="KX30" s="257"/>
      <c r="KY30" s="257"/>
      <c r="KZ30" s="257"/>
      <c r="LA30" s="257"/>
      <c r="LB30" s="257"/>
      <c r="LC30" s="257"/>
      <c r="LD30" s="257"/>
      <c r="LE30" s="257"/>
      <c r="LF30" s="257"/>
      <c r="LG30" s="257"/>
      <c r="LH30" s="257"/>
      <c r="LI30" s="257"/>
      <c r="LJ30" s="257"/>
      <c r="LK30" s="257"/>
      <c r="LL30" s="257"/>
      <c r="LM30" s="257"/>
      <c r="LN30" s="257"/>
      <c r="LO30" s="257"/>
      <c r="LP30" s="257"/>
      <c r="LQ30" s="257"/>
      <c r="LR30" s="257"/>
      <c r="LS30" s="257"/>
      <c r="LT30" s="257"/>
      <c r="LU30" s="257"/>
      <c r="LV30" s="257"/>
      <c r="LW30" s="257"/>
      <c r="LX30" s="257"/>
      <c r="LY30" s="257"/>
      <c r="LZ30" s="257"/>
      <c r="MA30" s="257"/>
      <c r="MB30" s="257"/>
      <c r="MC30" s="257"/>
      <c r="MD30" s="257"/>
      <c r="ME30" s="257"/>
      <c r="MF30" s="257"/>
      <c r="MG30" s="257"/>
      <c r="MH30" s="257"/>
      <c r="MI30" s="257"/>
      <c r="MJ30" s="257"/>
      <c r="MK30" s="257"/>
      <c r="ML30" s="257"/>
      <c r="MM30" s="257"/>
      <c r="MN30" s="257"/>
      <c r="MO30" s="257"/>
      <c r="MP30" s="257"/>
      <c r="MQ30" s="257"/>
      <c r="MR30" s="257"/>
      <c r="MS30" s="257"/>
      <c r="MT30" s="257"/>
      <c r="MU30" s="257"/>
      <c r="MV30" s="257"/>
      <c r="MW30" s="257"/>
      <c r="MX30" s="257"/>
      <c r="MY30" s="257"/>
      <c r="MZ30" s="257"/>
      <c r="NA30" s="257"/>
      <c r="NB30" s="257"/>
      <c r="NC30" s="257"/>
      <c r="ND30" s="257"/>
      <c r="NE30" s="259"/>
      <c r="NF30" s="259"/>
      <c r="NG30" s="259"/>
      <c r="NH30" s="259"/>
      <c r="NI30" s="259"/>
      <c r="NJ30" s="259"/>
      <c r="NK30" s="259"/>
      <c r="NL30" s="259"/>
      <c r="NM30" s="259"/>
      <c r="NN30" s="259"/>
      <c r="NO30" s="259"/>
      <c r="NP30" s="259"/>
      <c r="NQ30" s="259"/>
      <c r="NR30" s="259"/>
      <c r="NS30" s="259"/>
      <c r="NT30" s="259"/>
      <c r="NU30" s="259"/>
      <c r="NV30" s="259"/>
      <c r="NW30" s="259"/>
      <c r="NX30" s="259"/>
      <c r="NY30" s="259"/>
      <c r="NZ30" s="259"/>
      <c r="OA30" s="259"/>
      <c r="OB30" s="259"/>
      <c r="OC30" s="259"/>
      <c r="OD30" s="259"/>
      <c r="OE30" s="259"/>
      <c r="OF30" s="259"/>
      <c r="OG30" s="259"/>
      <c r="OH30" s="259"/>
      <c r="OI30" s="259"/>
      <c r="OJ30" s="259"/>
      <c r="OK30" s="259"/>
      <c r="OL30" s="259"/>
      <c r="OM30" s="259"/>
      <c r="ON30" s="259"/>
      <c r="OO30" s="259"/>
      <c r="OP30" s="259"/>
      <c r="OQ30" s="259"/>
      <c r="OR30" s="259"/>
      <c r="OS30" s="259"/>
      <c r="OT30" s="259"/>
      <c r="OU30" s="259"/>
      <c r="OV30" s="259"/>
      <c r="OW30" s="259"/>
      <c r="OX30" s="259"/>
      <c r="OY30" s="259"/>
      <c r="OZ30" s="259"/>
      <c r="PA30" s="259"/>
      <c r="PB30" s="259"/>
      <c r="PC30" s="259"/>
      <c r="PD30" s="259"/>
      <c r="PE30" s="259"/>
      <c r="PF30" s="259"/>
      <c r="PG30" s="259"/>
      <c r="PH30" s="259"/>
      <c r="PI30" s="259"/>
      <c r="PJ30" s="259"/>
      <c r="PK30" s="259"/>
      <c r="PL30" s="259"/>
      <c r="PM30" s="259"/>
      <c r="PN30" s="259"/>
      <c r="PO30" s="259"/>
      <c r="PP30" s="259"/>
      <c r="PQ30" s="259"/>
      <c r="PR30" s="259"/>
      <c r="PS30" s="259"/>
      <c r="PT30" s="259"/>
      <c r="PU30" s="259"/>
      <c r="PV30" s="259"/>
      <c r="PW30" s="259"/>
      <c r="PX30" s="259"/>
      <c r="PY30" s="259"/>
      <c r="PZ30" s="259"/>
      <c r="QA30" s="259"/>
      <c r="QB30" s="259"/>
      <c r="QC30" s="259"/>
      <c r="QD30" s="259"/>
      <c r="QE30" s="259"/>
      <c r="QF30" s="259"/>
      <c r="QG30" s="259"/>
      <c r="QH30" s="259"/>
      <c r="QI30" s="259"/>
      <c r="QJ30" s="259"/>
      <c r="QK30" s="259"/>
      <c r="QL30" s="259"/>
      <c r="QM30" s="259"/>
      <c r="QN30" s="259"/>
      <c r="QP30" s="266">
        <v>0</v>
      </c>
      <c r="WM30" s="159"/>
      <c r="WN30" s="159"/>
      <c r="WO30" s="159"/>
      <c r="WP30" s="251">
        <v>55200</v>
      </c>
      <c r="WQ30" s="219"/>
      <c r="WR30" s="219">
        <v>55200</v>
      </c>
      <c r="XE30" s="159"/>
      <c r="XH30" s="266">
        <v>0</v>
      </c>
      <c r="YJ30" s="159"/>
      <c r="YK30" s="159"/>
      <c r="YM30" s="266">
        <v>0</v>
      </c>
      <c r="YN30" s="172"/>
      <c r="ZQ30" s="159"/>
      <c r="ZR30" s="159"/>
      <c r="ZS30" s="159"/>
    </row>
    <row r="31" spans="1:695">
      <c r="A31" s="261">
        <v>25</v>
      </c>
      <c r="B31" s="262" t="s">
        <v>109</v>
      </c>
      <c r="C31" s="240" t="s">
        <v>110</v>
      </c>
      <c r="D31" s="240" t="s">
        <v>111</v>
      </c>
      <c r="E31" s="250">
        <v>1716625</v>
      </c>
      <c r="F31" s="241" t="s">
        <v>412</v>
      </c>
      <c r="G31" s="251">
        <v>1716625</v>
      </c>
      <c r="H31" s="263"/>
      <c r="I31" s="264"/>
      <c r="J31" s="264"/>
      <c r="K31" s="264"/>
      <c r="L31" s="264"/>
      <c r="M31" s="264"/>
      <c r="N31" s="264"/>
      <c r="O31" s="264"/>
      <c r="P31" s="264"/>
      <c r="Q31" s="264"/>
      <c r="R31" s="264"/>
      <c r="S31" s="264"/>
      <c r="T31" s="264"/>
      <c r="U31" s="265">
        <v>302400</v>
      </c>
      <c r="V31" s="265">
        <v>0</v>
      </c>
      <c r="W31" s="265">
        <v>24000</v>
      </c>
      <c r="X31" s="265">
        <v>41400</v>
      </c>
      <c r="Y31" s="265">
        <v>136600</v>
      </c>
      <c r="Z31" s="265">
        <v>122500</v>
      </c>
      <c r="AA31" s="264">
        <v>324500</v>
      </c>
      <c r="AB31" s="257">
        <v>116000</v>
      </c>
      <c r="AC31" s="257">
        <v>47500</v>
      </c>
      <c r="AD31" s="265"/>
      <c r="AE31" s="265"/>
      <c r="AF31" s="265">
        <v>153000</v>
      </c>
      <c r="AG31" s="257">
        <v>90750</v>
      </c>
      <c r="AH31" s="257">
        <v>6570</v>
      </c>
      <c r="AI31" s="257"/>
      <c r="AJ31" s="257">
        <v>435610</v>
      </c>
      <c r="AK31" s="257">
        <v>221000</v>
      </c>
      <c r="AL31" s="257"/>
      <c r="AM31" s="257"/>
      <c r="AN31" s="257"/>
      <c r="AO31" s="257"/>
      <c r="AP31" s="257"/>
      <c r="AQ31" s="257"/>
      <c r="AR31" s="257"/>
      <c r="AS31" s="257"/>
      <c r="AT31" s="257">
        <v>19295</v>
      </c>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6"/>
      <c r="DZ31" s="256"/>
      <c r="EA31" s="257"/>
      <c r="EB31" s="257"/>
      <c r="EC31" s="257"/>
      <c r="ED31" s="257"/>
      <c r="EE31" s="257"/>
      <c r="EF31" s="257"/>
      <c r="EG31" s="257"/>
      <c r="EH31" s="256"/>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c r="JM31" s="257"/>
      <c r="JN31" s="257"/>
      <c r="JO31" s="257"/>
      <c r="JP31" s="257"/>
      <c r="JQ31" s="257"/>
      <c r="JR31" s="257"/>
      <c r="JS31" s="257"/>
      <c r="JT31" s="257"/>
      <c r="JU31" s="257"/>
      <c r="JV31" s="257"/>
      <c r="JW31" s="257"/>
      <c r="JX31" s="257"/>
      <c r="JY31" s="257"/>
      <c r="JZ31" s="257"/>
      <c r="KA31" s="257"/>
      <c r="KB31" s="257"/>
      <c r="KC31" s="257"/>
      <c r="KD31" s="257"/>
      <c r="KE31" s="257"/>
      <c r="KF31" s="257"/>
      <c r="KG31" s="257"/>
      <c r="KH31" s="257"/>
      <c r="KI31" s="257"/>
      <c r="KJ31" s="257"/>
      <c r="KK31" s="257"/>
      <c r="KL31" s="257"/>
      <c r="KM31" s="257"/>
      <c r="KN31" s="257"/>
      <c r="KO31" s="257"/>
      <c r="KP31" s="257"/>
      <c r="KQ31" s="257"/>
      <c r="KR31" s="257"/>
      <c r="KS31" s="257"/>
      <c r="KT31" s="257"/>
      <c r="KU31" s="257"/>
      <c r="KV31" s="257"/>
      <c r="KW31" s="257"/>
      <c r="KX31" s="257"/>
      <c r="KY31" s="257"/>
      <c r="KZ31" s="257"/>
      <c r="LA31" s="257"/>
      <c r="LB31" s="257"/>
      <c r="LC31" s="257"/>
      <c r="LD31" s="257"/>
      <c r="LE31" s="257"/>
      <c r="LF31" s="257"/>
      <c r="LG31" s="257"/>
      <c r="LH31" s="257"/>
      <c r="LI31" s="257"/>
      <c r="LJ31" s="257"/>
      <c r="LK31" s="257"/>
      <c r="LL31" s="257"/>
      <c r="LM31" s="257"/>
      <c r="LN31" s="257"/>
      <c r="LO31" s="257"/>
      <c r="LP31" s="257"/>
      <c r="LQ31" s="257"/>
      <c r="LR31" s="257"/>
      <c r="LS31" s="257"/>
      <c r="LT31" s="257"/>
      <c r="LU31" s="257"/>
      <c r="LV31" s="257"/>
      <c r="LW31" s="257"/>
      <c r="LX31" s="257"/>
      <c r="LY31" s="257"/>
      <c r="LZ31" s="257"/>
      <c r="MA31" s="257"/>
      <c r="MB31" s="257"/>
      <c r="MC31" s="257"/>
      <c r="MD31" s="257"/>
      <c r="ME31" s="257"/>
      <c r="MF31" s="257"/>
      <c r="MG31" s="257"/>
      <c r="MH31" s="257"/>
      <c r="MI31" s="257"/>
      <c r="MJ31" s="257"/>
      <c r="MK31" s="257"/>
      <c r="ML31" s="257"/>
      <c r="MM31" s="257"/>
      <c r="MN31" s="257"/>
      <c r="MO31" s="257"/>
      <c r="MP31" s="257"/>
      <c r="MQ31" s="257"/>
      <c r="MR31" s="257"/>
      <c r="MS31" s="257"/>
      <c r="MT31" s="257"/>
      <c r="MU31" s="257"/>
      <c r="MV31" s="257"/>
      <c r="MW31" s="257"/>
      <c r="MX31" s="257"/>
      <c r="MY31" s="257"/>
      <c r="MZ31" s="257"/>
      <c r="NA31" s="257"/>
      <c r="NB31" s="257"/>
      <c r="NC31" s="257"/>
      <c r="ND31" s="257"/>
      <c r="NE31" s="259"/>
      <c r="NF31" s="259"/>
      <c r="NG31" s="259"/>
      <c r="NH31" s="259"/>
      <c r="NI31" s="259"/>
      <c r="NJ31" s="259"/>
      <c r="NK31" s="259"/>
      <c r="NL31" s="259"/>
      <c r="NM31" s="259"/>
      <c r="NN31" s="259"/>
      <c r="NO31" s="259"/>
      <c r="NP31" s="259"/>
      <c r="NQ31" s="259"/>
      <c r="NR31" s="259"/>
      <c r="NS31" s="259"/>
      <c r="NT31" s="259"/>
      <c r="NU31" s="259"/>
      <c r="NV31" s="259"/>
      <c r="NW31" s="259"/>
      <c r="NX31" s="259"/>
      <c r="NY31" s="259"/>
      <c r="NZ31" s="259"/>
      <c r="OA31" s="259"/>
      <c r="OB31" s="259"/>
      <c r="OC31" s="259"/>
      <c r="OD31" s="259"/>
      <c r="OE31" s="259"/>
      <c r="OF31" s="259"/>
      <c r="OG31" s="259"/>
      <c r="OH31" s="259"/>
      <c r="OI31" s="259"/>
      <c r="OJ31" s="259"/>
      <c r="OK31" s="259"/>
      <c r="OL31" s="259"/>
      <c r="OM31" s="259"/>
      <c r="ON31" s="259"/>
      <c r="OO31" s="259"/>
      <c r="OP31" s="259"/>
      <c r="OQ31" s="259"/>
      <c r="OR31" s="259"/>
      <c r="OS31" s="259"/>
      <c r="OT31" s="259"/>
      <c r="OU31" s="259"/>
      <c r="OV31" s="259"/>
      <c r="OW31" s="259"/>
      <c r="OX31" s="259"/>
      <c r="OY31" s="259"/>
      <c r="OZ31" s="259"/>
      <c r="PA31" s="259"/>
      <c r="PB31" s="259"/>
      <c r="PC31" s="259"/>
      <c r="PD31" s="259"/>
      <c r="PE31" s="259"/>
      <c r="PF31" s="259"/>
      <c r="PG31" s="259"/>
      <c r="PH31" s="259"/>
      <c r="PI31" s="259"/>
      <c r="PJ31" s="259"/>
      <c r="PK31" s="259"/>
      <c r="PL31" s="259"/>
      <c r="PM31" s="259"/>
      <c r="PN31" s="259"/>
      <c r="PO31" s="259"/>
      <c r="PP31" s="259"/>
      <c r="PQ31" s="259"/>
      <c r="PR31" s="259"/>
      <c r="PS31" s="259"/>
      <c r="PT31" s="259"/>
      <c r="PU31" s="259"/>
      <c r="PV31" s="259"/>
      <c r="PW31" s="259"/>
      <c r="PX31" s="259"/>
      <c r="PY31" s="259"/>
      <c r="PZ31" s="259"/>
      <c r="QA31" s="259"/>
      <c r="QB31" s="259"/>
      <c r="QC31" s="259"/>
      <c r="QD31" s="259"/>
      <c r="QE31" s="259"/>
      <c r="QF31" s="259"/>
      <c r="QG31" s="259"/>
      <c r="QH31" s="259"/>
      <c r="QI31" s="259"/>
      <c r="QJ31" s="259"/>
      <c r="QK31" s="259"/>
      <c r="QL31" s="259"/>
      <c r="QM31" s="259"/>
      <c r="QN31" s="259"/>
      <c r="QP31" s="266">
        <v>0</v>
      </c>
      <c r="WM31" s="159"/>
      <c r="WN31" s="159"/>
      <c r="WO31" s="159"/>
      <c r="WP31" s="251">
        <v>168870</v>
      </c>
      <c r="WQ31" s="219"/>
      <c r="WR31" s="219">
        <v>168870</v>
      </c>
      <c r="XE31" s="159"/>
      <c r="XH31" s="266">
        <v>0</v>
      </c>
      <c r="YJ31" s="159"/>
      <c r="YK31" s="159"/>
      <c r="YM31" s="266">
        <v>0</v>
      </c>
      <c r="YN31" s="172"/>
      <c r="ZQ31" s="159"/>
      <c r="ZR31" s="159"/>
      <c r="ZS31" s="159"/>
    </row>
    <row r="32" spans="1:695">
      <c r="A32" s="261">
        <v>26</v>
      </c>
      <c r="B32" s="262" t="s">
        <v>112</v>
      </c>
      <c r="C32" s="240" t="s">
        <v>113</v>
      </c>
      <c r="D32" s="240" t="s">
        <v>114</v>
      </c>
      <c r="E32" s="250">
        <v>2122032</v>
      </c>
      <c r="F32" s="241" t="s">
        <v>413</v>
      </c>
      <c r="G32" s="251">
        <v>2122032</v>
      </c>
      <c r="H32" s="263"/>
      <c r="I32" s="264"/>
      <c r="J32" s="264"/>
      <c r="K32" s="264"/>
      <c r="L32" s="264"/>
      <c r="M32" s="264"/>
      <c r="N32" s="264"/>
      <c r="O32" s="264"/>
      <c r="P32" s="264"/>
      <c r="Q32" s="264"/>
      <c r="R32" s="264"/>
      <c r="S32" s="264"/>
      <c r="T32" s="264"/>
      <c r="U32" s="265">
        <v>363000</v>
      </c>
      <c r="V32" s="265">
        <v>0</v>
      </c>
      <c r="W32" s="265">
        <v>24000</v>
      </c>
      <c r="X32" s="265">
        <v>41400</v>
      </c>
      <c r="Y32" s="265">
        <v>136600</v>
      </c>
      <c r="Z32" s="265">
        <v>242300</v>
      </c>
      <c r="AA32" s="264">
        <v>444300</v>
      </c>
      <c r="AB32" s="257">
        <v>235200</v>
      </c>
      <c r="AC32" s="257"/>
      <c r="AD32" s="265"/>
      <c r="AE32" s="265"/>
      <c r="AF32" s="265">
        <v>250200</v>
      </c>
      <c r="AG32" s="257">
        <v>45750</v>
      </c>
      <c r="AH32" s="257">
        <v>4242</v>
      </c>
      <c r="AI32" s="257"/>
      <c r="AJ32" s="257">
        <v>410810</v>
      </c>
      <c r="AK32" s="257">
        <v>251000</v>
      </c>
      <c r="AL32" s="257"/>
      <c r="AM32" s="257">
        <v>68730</v>
      </c>
      <c r="AN32" s="257">
        <v>32250</v>
      </c>
      <c r="AO32" s="257"/>
      <c r="AP32" s="257"/>
      <c r="AQ32" s="257"/>
      <c r="AR32" s="257"/>
      <c r="AS32" s="257"/>
      <c r="AT32" s="257">
        <v>16550</v>
      </c>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6"/>
      <c r="DZ32" s="256"/>
      <c r="EA32" s="257"/>
      <c r="EB32" s="257"/>
      <c r="EC32" s="257"/>
      <c r="ED32" s="257"/>
      <c r="EE32" s="257"/>
      <c r="EF32" s="257"/>
      <c r="EG32" s="257"/>
      <c r="EH32" s="256"/>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7"/>
      <c r="IX32" s="257"/>
      <c r="IY32" s="257"/>
      <c r="IZ32" s="257"/>
      <c r="JA32" s="257"/>
      <c r="JB32" s="257"/>
      <c r="JC32" s="257"/>
      <c r="JD32" s="257"/>
      <c r="JE32" s="257"/>
      <c r="JF32" s="257"/>
      <c r="JG32" s="257"/>
      <c r="JH32" s="257"/>
      <c r="JI32" s="257"/>
      <c r="JJ32" s="257"/>
      <c r="JK32" s="257"/>
      <c r="JL32" s="257"/>
      <c r="JM32" s="257"/>
      <c r="JN32" s="257"/>
      <c r="JO32" s="257"/>
      <c r="JP32" s="257"/>
      <c r="JQ32" s="257"/>
      <c r="JR32" s="257"/>
      <c r="JS32" s="257"/>
      <c r="JT32" s="257"/>
      <c r="JU32" s="257"/>
      <c r="JV32" s="257"/>
      <c r="JW32" s="257"/>
      <c r="JX32" s="257"/>
      <c r="JY32" s="257"/>
      <c r="JZ32" s="257"/>
      <c r="KA32" s="257"/>
      <c r="KB32" s="257"/>
      <c r="KC32" s="257"/>
      <c r="KD32" s="257"/>
      <c r="KE32" s="257"/>
      <c r="KF32" s="257"/>
      <c r="KG32" s="257"/>
      <c r="KH32" s="257"/>
      <c r="KI32" s="257"/>
      <c r="KJ32" s="257"/>
      <c r="KK32" s="257"/>
      <c r="KL32" s="257"/>
      <c r="KM32" s="257"/>
      <c r="KN32" s="257"/>
      <c r="KO32" s="257"/>
      <c r="KP32" s="257"/>
      <c r="KQ32" s="257"/>
      <c r="KR32" s="257"/>
      <c r="KS32" s="257"/>
      <c r="KT32" s="257"/>
      <c r="KU32" s="257"/>
      <c r="KV32" s="257"/>
      <c r="KW32" s="257"/>
      <c r="KX32" s="257"/>
      <c r="KY32" s="257"/>
      <c r="KZ32" s="257"/>
      <c r="LA32" s="257"/>
      <c r="LB32" s="257"/>
      <c r="LC32" s="257"/>
      <c r="LD32" s="257"/>
      <c r="LE32" s="257"/>
      <c r="LF32" s="257"/>
      <c r="LG32" s="257"/>
      <c r="LH32" s="257"/>
      <c r="LI32" s="257"/>
      <c r="LJ32" s="257"/>
      <c r="LK32" s="257"/>
      <c r="LL32" s="257"/>
      <c r="LM32" s="257"/>
      <c r="LN32" s="257"/>
      <c r="LO32" s="257"/>
      <c r="LP32" s="257"/>
      <c r="LQ32" s="257"/>
      <c r="LR32" s="257"/>
      <c r="LS32" s="257"/>
      <c r="LT32" s="257"/>
      <c r="LU32" s="257"/>
      <c r="LV32" s="257"/>
      <c r="LW32" s="257"/>
      <c r="LX32" s="257"/>
      <c r="LY32" s="257"/>
      <c r="LZ32" s="257"/>
      <c r="MA32" s="257"/>
      <c r="MB32" s="257"/>
      <c r="MC32" s="257"/>
      <c r="MD32" s="257"/>
      <c r="ME32" s="257"/>
      <c r="MF32" s="257"/>
      <c r="MG32" s="257"/>
      <c r="MH32" s="257"/>
      <c r="MI32" s="257"/>
      <c r="MJ32" s="257"/>
      <c r="MK32" s="257"/>
      <c r="ML32" s="257"/>
      <c r="MM32" s="257"/>
      <c r="MN32" s="257"/>
      <c r="MO32" s="257"/>
      <c r="MP32" s="257"/>
      <c r="MQ32" s="257"/>
      <c r="MR32" s="257"/>
      <c r="MS32" s="257"/>
      <c r="MT32" s="257"/>
      <c r="MU32" s="257"/>
      <c r="MV32" s="257"/>
      <c r="MW32" s="257"/>
      <c r="MX32" s="257"/>
      <c r="MY32" s="257"/>
      <c r="MZ32" s="257"/>
      <c r="NA32" s="257"/>
      <c r="NB32" s="257"/>
      <c r="NC32" s="257"/>
      <c r="ND32" s="257"/>
      <c r="NE32" s="259"/>
      <c r="NF32" s="259"/>
      <c r="NG32" s="259"/>
      <c r="NH32" s="259"/>
      <c r="NI32" s="259"/>
      <c r="NJ32" s="259"/>
      <c r="NK32" s="259"/>
      <c r="NL32" s="259"/>
      <c r="NM32" s="259"/>
      <c r="NN32" s="259"/>
      <c r="NO32" s="259"/>
      <c r="NP32" s="259"/>
      <c r="NQ32" s="259"/>
      <c r="NR32" s="259"/>
      <c r="NS32" s="259"/>
      <c r="NT32" s="259"/>
      <c r="NU32" s="259"/>
      <c r="NV32" s="259"/>
      <c r="NW32" s="259"/>
      <c r="NX32" s="259"/>
      <c r="NY32" s="259"/>
      <c r="NZ32" s="259"/>
      <c r="OA32" s="259"/>
      <c r="OB32" s="259"/>
      <c r="OC32" s="259"/>
      <c r="OD32" s="259"/>
      <c r="OE32" s="259"/>
      <c r="OF32" s="259"/>
      <c r="OG32" s="259"/>
      <c r="OH32" s="259"/>
      <c r="OI32" s="259"/>
      <c r="OJ32" s="259"/>
      <c r="OK32" s="259"/>
      <c r="OL32" s="259"/>
      <c r="OM32" s="259"/>
      <c r="ON32" s="259"/>
      <c r="OO32" s="259"/>
      <c r="OP32" s="259"/>
      <c r="OQ32" s="259"/>
      <c r="OR32" s="259"/>
      <c r="OS32" s="259"/>
      <c r="OT32" s="259"/>
      <c r="OU32" s="259"/>
      <c r="OV32" s="259"/>
      <c r="OW32" s="259"/>
      <c r="OX32" s="259"/>
      <c r="OY32" s="259"/>
      <c r="OZ32" s="259"/>
      <c r="PA32" s="259"/>
      <c r="PB32" s="259"/>
      <c r="PC32" s="259"/>
      <c r="PD32" s="259"/>
      <c r="PE32" s="259"/>
      <c r="PF32" s="259"/>
      <c r="PG32" s="259"/>
      <c r="PH32" s="259"/>
      <c r="PI32" s="259"/>
      <c r="PJ32" s="259"/>
      <c r="PK32" s="259"/>
      <c r="PL32" s="259"/>
      <c r="PM32" s="259"/>
      <c r="PN32" s="259"/>
      <c r="PO32" s="259"/>
      <c r="PP32" s="259"/>
      <c r="PQ32" s="259"/>
      <c r="PR32" s="259"/>
      <c r="PS32" s="259"/>
      <c r="PT32" s="259"/>
      <c r="PU32" s="259"/>
      <c r="PV32" s="259"/>
      <c r="PW32" s="259"/>
      <c r="PX32" s="259"/>
      <c r="PY32" s="259"/>
      <c r="PZ32" s="259"/>
      <c r="QA32" s="259"/>
      <c r="QB32" s="259"/>
      <c r="QC32" s="259"/>
      <c r="QD32" s="259"/>
      <c r="QE32" s="259"/>
      <c r="QF32" s="259"/>
      <c r="QG32" s="259"/>
      <c r="QH32" s="259"/>
      <c r="QI32" s="259"/>
      <c r="QJ32" s="259"/>
      <c r="QK32" s="259"/>
      <c r="QL32" s="259"/>
      <c r="QM32" s="259"/>
      <c r="QN32" s="259"/>
      <c r="QP32" s="266">
        <v>0</v>
      </c>
      <c r="WM32" s="159"/>
      <c r="WN32" s="159"/>
      <c r="WO32" s="159"/>
      <c r="WP32" s="251">
        <v>91080</v>
      </c>
      <c r="WQ32" s="219"/>
      <c r="WR32" s="219">
        <v>91080</v>
      </c>
      <c r="XE32" s="159"/>
      <c r="XH32" s="266">
        <v>0</v>
      </c>
      <c r="YJ32" s="159"/>
      <c r="YK32" s="159"/>
      <c r="YM32" s="266">
        <v>0</v>
      </c>
      <c r="YN32" s="172"/>
      <c r="ZQ32" s="159"/>
      <c r="ZR32" s="159"/>
      <c r="ZS32" s="159"/>
    </row>
    <row r="33" spans="1:695">
      <c r="A33" s="261">
        <v>27</v>
      </c>
      <c r="B33" s="262" t="s">
        <v>115</v>
      </c>
      <c r="C33" s="240" t="s">
        <v>116</v>
      </c>
      <c r="D33" s="240" t="s">
        <v>117</v>
      </c>
      <c r="E33" s="250">
        <v>2741790</v>
      </c>
      <c r="F33" s="241" t="s">
        <v>414</v>
      </c>
      <c r="G33" s="251">
        <v>2741790</v>
      </c>
      <c r="H33" s="263"/>
      <c r="I33" s="264"/>
      <c r="J33" s="264"/>
      <c r="K33" s="264"/>
      <c r="L33" s="264"/>
      <c r="M33" s="264"/>
      <c r="N33" s="264"/>
      <c r="O33" s="264"/>
      <c r="P33" s="264"/>
      <c r="Q33" s="264"/>
      <c r="R33" s="264"/>
      <c r="S33" s="264"/>
      <c r="T33" s="264"/>
      <c r="U33" s="265">
        <v>315000</v>
      </c>
      <c r="V33" s="265">
        <v>0</v>
      </c>
      <c r="W33" s="265">
        <v>24000</v>
      </c>
      <c r="X33" s="265">
        <v>41400</v>
      </c>
      <c r="Y33" s="265">
        <v>136600</v>
      </c>
      <c r="Z33" s="265">
        <v>222500</v>
      </c>
      <c r="AA33" s="264">
        <v>424500</v>
      </c>
      <c r="AB33" s="257">
        <v>234500</v>
      </c>
      <c r="AC33" s="257"/>
      <c r="AD33" s="265"/>
      <c r="AE33" s="265"/>
      <c r="AF33" s="265">
        <v>153000</v>
      </c>
      <c r="AG33" s="257">
        <v>75750</v>
      </c>
      <c r="AH33" s="257">
        <v>8820</v>
      </c>
      <c r="AI33" s="257"/>
      <c r="AJ33" s="257">
        <v>958810</v>
      </c>
      <c r="AK33" s="257">
        <v>325000</v>
      </c>
      <c r="AL33" s="257">
        <v>66440</v>
      </c>
      <c r="AM33" s="257"/>
      <c r="AN33" s="257">
        <v>93000</v>
      </c>
      <c r="AO33" s="257">
        <v>37000</v>
      </c>
      <c r="AP33" s="257"/>
      <c r="AQ33" s="257">
        <v>29760</v>
      </c>
      <c r="AR33" s="257"/>
      <c r="AS33" s="257"/>
      <c r="AT33" s="257">
        <v>20210</v>
      </c>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6"/>
      <c r="DZ33" s="256"/>
      <c r="EA33" s="257"/>
      <c r="EB33" s="257"/>
      <c r="EC33" s="257"/>
      <c r="ED33" s="257"/>
      <c r="EE33" s="257"/>
      <c r="EF33" s="257"/>
      <c r="EG33" s="257"/>
      <c r="EH33" s="256"/>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7"/>
      <c r="IX33" s="257"/>
      <c r="IY33" s="257"/>
      <c r="IZ33" s="257"/>
      <c r="JA33" s="257"/>
      <c r="JB33" s="257"/>
      <c r="JC33" s="257"/>
      <c r="JD33" s="257"/>
      <c r="JE33" s="257"/>
      <c r="JF33" s="257"/>
      <c r="JG33" s="257"/>
      <c r="JH33" s="257"/>
      <c r="JI33" s="257"/>
      <c r="JJ33" s="257"/>
      <c r="JK33" s="257"/>
      <c r="JL33" s="257"/>
      <c r="JM33" s="257"/>
      <c r="JN33" s="257"/>
      <c r="JO33" s="257"/>
      <c r="JP33" s="257"/>
      <c r="JQ33" s="257"/>
      <c r="JR33" s="257"/>
      <c r="JS33" s="257"/>
      <c r="JT33" s="257"/>
      <c r="JU33" s="257"/>
      <c r="JV33" s="257"/>
      <c r="JW33" s="257"/>
      <c r="JX33" s="257"/>
      <c r="JY33" s="257"/>
      <c r="JZ33" s="257"/>
      <c r="KA33" s="257"/>
      <c r="KB33" s="257"/>
      <c r="KC33" s="257"/>
      <c r="KD33" s="257"/>
      <c r="KE33" s="257"/>
      <c r="KF33" s="257"/>
      <c r="KG33" s="257"/>
      <c r="KH33" s="257"/>
      <c r="KI33" s="257"/>
      <c r="KJ33" s="257"/>
      <c r="KK33" s="257"/>
      <c r="KL33" s="257"/>
      <c r="KM33" s="257"/>
      <c r="KN33" s="257"/>
      <c r="KO33" s="257"/>
      <c r="KP33" s="257"/>
      <c r="KQ33" s="257"/>
      <c r="KR33" s="257"/>
      <c r="KS33" s="257"/>
      <c r="KT33" s="257"/>
      <c r="KU33" s="257"/>
      <c r="KV33" s="257"/>
      <c r="KW33" s="257"/>
      <c r="KX33" s="257"/>
      <c r="KY33" s="257"/>
      <c r="KZ33" s="257"/>
      <c r="LA33" s="257"/>
      <c r="LB33" s="257"/>
      <c r="LC33" s="257"/>
      <c r="LD33" s="257"/>
      <c r="LE33" s="257"/>
      <c r="LF33" s="257"/>
      <c r="LG33" s="257"/>
      <c r="LH33" s="257"/>
      <c r="LI33" s="257"/>
      <c r="LJ33" s="257"/>
      <c r="LK33" s="257"/>
      <c r="LL33" s="257"/>
      <c r="LM33" s="257"/>
      <c r="LN33" s="257"/>
      <c r="LO33" s="257"/>
      <c r="LP33" s="257"/>
      <c r="LQ33" s="257"/>
      <c r="LR33" s="257"/>
      <c r="LS33" s="257"/>
      <c r="LT33" s="257"/>
      <c r="LU33" s="257"/>
      <c r="LV33" s="257"/>
      <c r="LW33" s="257"/>
      <c r="LX33" s="257"/>
      <c r="LY33" s="257"/>
      <c r="LZ33" s="257"/>
      <c r="MA33" s="257"/>
      <c r="MB33" s="257"/>
      <c r="MC33" s="257"/>
      <c r="MD33" s="257"/>
      <c r="ME33" s="257"/>
      <c r="MF33" s="257"/>
      <c r="MG33" s="257"/>
      <c r="MH33" s="257"/>
      <c r="MI33" s="257"/>
      <c r="MJ33" s="257"/>
      <c r="MK33" s="257"/>
      <c r="ML33" s="257"/>
      <c r="MM33" s="257"/>
      <c r="MN33" s="257"/>
      <c r="MO33" s="257"/>
      <c r="MP33" s="257"/>
      <c r="MQ33" s="257"/>
      <c r="MR33" s="257"/>
      <c r="MS33" s="257"/>
      <c r="MT33" s="257"/>
      <c r="MU33" s="257"/>
      <c r="MV33" s="257"/>
      <c r="MW33" s="257"/>
      <c r="MX33" s="257"/>
      <c r="MY33" s="257"/>
      <c r="MZ33" s="257"/>
      <c r="NA33" s="257"/>
      <c r="NB33" s="257"/>
      <c r="NC33" s="257"/>
      <c r="ND33" s="257"/>
      <c r="NE33" s="259"/>
      <c r="NF33" s="259"/>
      <c r="NG33" s="259"/>
      <c r="NH33" s="259"/>
      <c r="NI33" s="259"/>
      <c r="NJ33" s="259"/>
      <c r="NK33" s="259"/>
      <c r="NL33" s="259"/>
      <c r="NM33" s="259"/>
      <c r="NN33" s="259"/>
      <c r="NO33" s="259"/>
      <c r="NP33" s="259"/>
      <c r="NQ33" s="259"/>
      <c r="NR33" s="259"/>
      <c r="NS33" s="259"/>
      <c r="NT33" s="259"/>
      <c r="NU33" s="259"/>
      <c r="NV33" s="259"/>
      <c r="NW33" s="259"/>
      <c r="NX33" s="259"/>
      <c r="NY33" s="259"/>
      <c r="NZ33" s="259"/>
      <c r="OA33" s="259"/>
      <c r="OB33" s="259"/>
      <c r="OC33" s="259"/>
      <c r="OD33" s="259"/>
      <c r="OE33" s="259"/>
      <c r="OF33" s="259"/>
      <c r="OG33" s="259"/>
      <c r="OH33" s="259"/>
      <c r="OI33" s="259"/>
      <c r="OJ33" s="259"/>
      <c r="OK33" s="259"/>
      <c r="OL33" s="259"/>
      <c r="OM33" s="259"/>
      <c r="ON33" s="259"/>
      <c r="OO33" s="259"/>
      <c r="OP33" s="259"/>
      <c r="OQ33" s="259"/>
      <c r="OR33" s="259"/>
      <c r="OS33" s="259"/>
      <c r="OT33" s="259"/>
      <c r="OU33" s="259"/>
      <c r="OV33" s="259"/>
      <c r="OW33" s="259"/>
      <c r="OX33" s="259"/>
      <c r="OY33" s="259"/>
      <c r="OZ33" s="259"/>
      <c r="PA33" s="259"/>
      <c r="PB33" s="259"/>
      <c r="PC33" s="259"/>
      <c r="PD33" s="259"/>
      <c r="PE33" s="259"/>
      <c r="PF33" s="259"/>
      <c r="PG33" s="259"/>
      <c r="PH33" s="259"/>
      <c r="PI33" s="259"/>
      <c r="PJ33" s="259"/>
      <c r="PK33" s="259"/>
      <c r="PL33" s="259"/>
      <c r="PM33" s="259"/>
      <c r="PN33" s="259"/>
      <c r="PO33" s="259"/>
      <c r="PP33" s="259"/>
      <c r="PQ33" s="259"/>
      <c r="PR33" s="259"/>
      <c r="PS33" s="259"/>
      <c r="PT33" s="259"/>
      <c r="PU33" s="259"/>
      <c r="PV33" s="259"/>
      <c r="PW33" s="259"/>
      <c r="PX33" s="259"/>
      <c r="PY33" s="259"/>
      <c r="PZ33" s="259"/>
      <c r="QA33" s="259"/>
      <c r="QB33" s="259"/>
      <c r="QC33" s="259"/>
      <c r="QD33" s="259"/>
      <c r="QE33" s="259"/>
      <c r="QF33" s="259"/>
      <c r="QG33" s="259"/>
      <c r="QH33" s="259"/>
      <c r="QI33" s="259"/>
      <c r="QJ33" s="259"/>
      <c r="QK33" s="259"/>
      <c r="QL33" s="259"/>
      <c r="QM33" s="259"/>
      <c r="QN33" s="259"/>
      <c r="QP33" s="266">
        <v>0</v>
      </c>
      <c r="WM33" s="159"/>
      <c r="WN33" s="159"/>
      <c r="WO33" s="159"/>
      <c r="WP33" s="251">
        <v>251430</v>
      </c>
      <c r="WQ33" s="219"/>
      <c r="WR33" s="219">
        <v>251430</v>
      </c>
      <c r="XE33" s="159"/>
      <c r="XH33" s="266">
        <v>0</v>
      </c>
      <c r="YJ33" s="159"/>
      <c r="YK33" s="159"/>
      <c r="YM33" s="266">
        <v>0</v>
      </c>
      <c r="YN33" s="172"/>
      <c r="ZQ33" s="159"/>
      <c r="ZR33" s="159"/>
      <c r="ZS33" s="159"/>
    </row>
    <row r="34" spans="1:695">
      <c r="A34" s="261">
        <v>28</v>
      </c>
      <c r="B34" s="262" t="s">
        <v>118</v>
      </c>
      <c r="C34" s="240" t="s">
        <v>119</v>
      </c>
      <c r="D34" s="240" t="s">
        <v>120</v>
      </c>
      <c r="E34" s="250">
        <v>1729405</v>
      </c>
      <c r="F34" s="241" t="s">
        <v>415</v>
      </c>
      <c r="G34" s="251">
        <v>1729405</v>
      </c>
      <c r="H34" s="263"/>
      <c r="I34" s="264"/>
      <c r="J34" s="264"/>
      <c r="K34" s="264"/>
      <c r="L34" s="264"/>
      <c r="M34" s="264"/>
      <c r="N34" s="264"/>
      <c r="O34" s="264"/>
      <c r="P34" s="264"/>
      <c r="Q34" s="264"/>
      <c r="R34" s="264"/>
      <c r="S34" s="264"/>
      <c r="T34" s="264"/>
      <c r="U34" s="265">
        <v>393600</v>
      </c>
      <c r="V34" s="265">
        <v>0</v>
      </c>
      <c r="W34" s="265">
        <v>24000</v>
      </c>
      <c r="X34" s="265">
        <v>41400</v>
      </c>
      <c r="Y34" s="265">
        <v>136600</v>
      </c>
      <c r="Z34" s="265">
        <v>161500</v>
      </c>
      <c r="AA34" s="264">
        <v>363500</v>
      </c>
      <c r="AB34" s="257"/>
      <c r="AC34" s="257">
        <v>229600</v>
      </c>
      <c r="AD34" s="265"/>
      <c r="AE34" s="265"/>
      <c r="AF34" s="265">
        <v>153000</v>
      </c>
      <c r="AG34" s="257">
        <v>66750</v>
      </c>
      <c r="AH34" s="257">
        <v>6750</v>
      </c>
      <c r="AI34" s="257"/>
      <c r="AJ34" s="257">
        <v>394100</v>
      </c>
      <c r="AK34" s="257"/>
      <c r="AL34" s="257"/>
      <c r="AM34" s="257">
        <v>68730</v>
      </c>
      <c r="AN34" s="257">
        <v>32250</v>
      </c>
      <c r="AO34" s="257"/>
      <c r="AP34" s="257"/>
      <c r="AQ34" s="257"/>
      <c r="AR34" s="257"/>
      <c r="AS34" s="257"/>
      <c r="AT34" s="257">
        <v>21125</v>
      </c>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6"/>
      <c r="DZ34" s="256"/>
      <c r="EA34" s="257"/>
      <c r="EB34" s="257"/>
      <c r="EC34" s="257"/>
      <c r="ED34" s="257"/>
      <c r="EE34" s="257"/>
      <c r="EF34" s="257"/>
      <c r="EG34" s="257"/>
      <c r="EH34" s="256"/>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c r="IX34" s="257"/>
      <c r="IY34" s="257"/>
      <c r="IZ34" s="257"/>
      <c r="JA34" s="257"/>
      <c r="JB34" s="257"/>
      <c r="JC34" s="257"/>
      <c r="JD34" s="257"/>
      <c r="JE34" s="257"/>
      <c r="JF34" s="257"/>
      <c r="JG34" s="257"/>
      <c r="JH34" s="257"/>
      <c r="JI34" s="257"/>
      <c r="JJ34" s="257"/>
      <c r="JK34" s="257"/>
      <c r="JL34" s="257"/>
      <c r="JM34" s="257"/>
      <c r="JN34" s="257"/>
      <c r="JO34" s="257"/>
      <c r="JP34" s="257"/>
      <c r="JQ34" s="257"/>
      <c r="JR34" s="257"/>
      <c r="JS34" s="257"/>
      <c r="JT34" s="257"/>
      <c r="JU34" s="257"/>
      <c r="JV34" s="257"/>
      <c r="JW34" s="257"/>
      <c r="JX34" s="257"/>
      <c r="JY34" s="257"/>
      <c r="JZ34" s="257"/>
      <c r="KA34" s="257"/>
      <c r="KB34" s="257"/>
      <c r="KC34" s="257"/>
      <c r="KD34" s="257"/>
      <c r="KE34" s="257"/>
      <c r="KF34" s="257"/>
      <c r="KG34" s="257"/>
      <c r="KH34" s="257"/>
      <c r="KI34" s="257"/>
      <c r="KJ34" s="257"/>
      <c r="KK34" s="257"/>
      <c r="KL34" s="257"/>
      <c r="KM34" s="257"/>
      <c r="KN34" s="257"/>
      <c r="KO34" s="257"/>
      <c r="KP34" s="257"/>
      <c r="KQ34" s="257"/>
      <c r="KR34" s="257"/>
      <c r="KS34" s="257"/>
      <c r="KT34" s="257"/>
      <c r="KU34" s="257"/>
      <c r="KV34" s="257"/>
      <c r="KW34" s="257"/>
      <c r="KX34" s="257"/>
      <c r="KY34" s="257"/>
      <c r="KZ34" s="257"/>
      <c r="LA34" s="257"/>
      <c r="LB34" s="257"/>
      <c r="LC34" s="257"/>
      <c r="LD34" s="257"/>
      <c r="LE34" s="257"/>
      <c r="LF34" s="257"/>
      <c r="LG34" s="257"/>
      <c r="LH34" s="257"/>
      <c r="LI34" s="257"/>
      <c r="LJ34" s="257"/>
      <c r="LK34" s="257"/>
      <c r="LL34" s="257"/>
      <c r="LM34" s="257"/>
      <c r="LN34" s="257"/>
      <c r="LO34" s="257"/>
      <c r="LP34" s="257"/>
      <c r="LQ34" s="257"/>
      <c r="LR34" s="257"/>
      <c r="LS34" s="257"/>
      <c r="LT34" s="257"/>
      <c r="LU34" s="257"/>
      <c r="LV34" s="257"/>
      <c r="LW34" s="257"/>
      <c r="LX34" s="257"/>
      <c r="LY34" s="257"/>
      <c r="LZ34" s="257"/>
      <c r="MA34" s="257"/>
      <c r="MB34" s="257"/>
      <c r="MC34" s="257"/>
      <c r="MD34" s="257"/>
      <c r="ME34" s="257"/>
      <c r="MF34" s="257"/>
      <c r="MG34" s="257"/>
      <c r="MH34" s="257"/>
      <c r="MI34" s="257"/>
      <c r="MJ34" s="257"/>
      <c r="MK34" s="257"/>
      <c r="ML34" s="257"/>
      <c r="MM34" s="257"/>
      <c r="MN34" s="257"/>
      <c r="MO34" s="257"/>
      <c r="MP34" s="257"/>
      <c r="MQ34" s="257"/>
      <c r="MR34" s="257"/>
      <c r="MS34" s="257"/>
      <c r="MT34" s="257"/>
      <c r="MU34" s="257"/>
      <c r="MV34" s="257"/>
      <c r="MW34" s="257"/>
      <c r="MX34" s="257"/>
      <c r="MY34" s="257"/>
      <c r="MZ34" s="257"/>
      <c r="NA34" s="257"/>
      <c r="NB34" s="257"/>
      <c r="NC34" s="257"/>
      <c r="ND34" s="257"/>
      <c r="NE34" s="259"/>
      <c r="NF34" s="259"/>
      <c r="NG34" s="259"/>
      <c r="NH34" s="259"/>
      <c r="NI34" s="259"/>
      <c r="NJ34" s="259"/>
      <c r="NK34" s="259"/>
      <c r="NL34" s="259"/>
      <c r="NM34" s="259"/>
      <c r="NN34" s="259"/>
      <c r="NO34" s="259"/>
      <c r="NP34" s="259"/>
      <c r="NQ34" s="259"/>
      <c r="NR34" s="259"/>
      <c r="NS34" s="259"/>
      <c r="NT34" s="259"/>
      <c r="NU34" s="259"/>
      <c r="NV34" s="259"/>
      <c r="NW34" s="259"/>
      <c r="NX34" s="259"/>
      <c r="NY34" s="259"/>
      <c r="NZ34" s="259"/>
      <c r="OA34" s="259"/>
      <c r="OB34" s="259"/>
      <c r="OC34" s="259"/>
      <c r="OD34" s="259"/>
      <c r="OE34" s="259"/>
      <c r="OF34" s="259"/>
      <c r="OG34" s="259"/>
      <c r="OH34" s="259"/>
      <c r="OI34" s="259"/>
      <c r="OJ34" s="259"/>
      <c r="OK34" s="259"/>
      <c r="OL34" s="259"/>
      <c r="OM34" s="259"/>
      <c r="ON34" s="259"/>
      <c r="OO34" s="259"/>
      <c r="OP34" s="259"/>
      <c r="OQ34" s="259"/>
      <c r="OR34" s="259"/>
      <c r="OS34" s="259"/>
      <c r="OT34" s="259"/>
      <c r="OU34" s="259"/>
      <c r="OV34" s="259"/>
      <c r="OW34" s="259"/>
      <c r="OX34" s="259"/>
      <c r="OY34" s="259"/>
      <c r="OZ34" s="259"/>
      <c r="PA34" s="259"/>
      <c r="PB34" s="259"/>
      <c r="PC34" s="259"/>
      <c r="PD34" s="259"/>
      <c r="PE34" s="259"/>
      <c r="PF34" s="259"/>
      <c r="PG34" s="259"/>
      <c r="PH34" s="259"/>
      <c r="PI34" s="259"/>
      <c r="PJ34" s="259"/>
      <c r="PK34" s="259"/>
      <c r="PL34" s="259"/>
      <c r="PM34" s="259"/>
      <c r="PN34" s="259"/>
      <c r="PO34" s="259"/>
      <c r="PP34" s="259"/>
      <c r="PQ34" s="259"/>
      <c r="PR34" s="259"/>
      <c r="PS34" s="259"/>
      <c r="PT34" s="259"/>
      <c r="PU34" s="259"/>
      <c r="PV34" s="259"/>
      <c r="PW34" s="259"/>
      <c r="PX34" s="259"/>
      <c r="PY34" s="259"/>
      <c r="PZ34" s="259"/>
      <c r="QA34" s="259"/>
      <c r="QB34" s="259"/>
      <c r="QC34" s="259"/>
      <c r="QD34" s="259"/>
      <c r="QE34" s="259"/>
      <c r="QF34" s="259"/>
      <c r="QG34" s="259"/>
      <c r="QH34" s="259"/>
      <c r="QI34" s="259"/>
      <c r="QJ34" s="259"/>
      <c r="QK34" s="259"/>
      <c r="QL34" s="259"/>
      <c r="QM34" s="259"/>
      <c r="QN34" s="259"/>
      <c r="QP34" s="266">
        <v>0</v>
      </c>
      <c r="WM34" s="159"/>
      <c r="WN34" s="159"/>
      <c r="WO34" s="159"/>
      <c r="WP34" s="251">
        <v>186510</v>
      </c>
      <c r="WQ34" s="219"/>
      <c r="WR34" s="219">
        <v>186510</v>
      </c>
      <c r="XE34" s="159"/>
      <c r="XH34" s="266">
        <v>0</v>
      </c>
      <c r="YJ34" s="159"/>
      <c r="YK34" s="159"/>
      <c r="YM34" s="266">
        <v>0</v>
      </c>
      <c r="YN34" s="172"/>
      <c r="ZQ34" s="159"/>
      <c r="ZR34" s="159"/>
      <c r="ZS34" s="159"/>
    </row>
    <row r="35" spans="1:695">
      <c r="A35" s="261">
        <v>29</v>
      </c>
      <c r="B35" s="262" t="s">
        <v>121</v>
      </c>
      <c r="C35" s="240" t="s">
        <v>122</v>
      </c>
      <c r="D35" s="240" t="s">
        <v>123</v>
      </c>
      <c r="E35" s="250">
        <v>2067555</v>
      </c>
      <c r="F35" s="241" t="s">
        <v>416</v>
      </c>
      <c r="G35" s="251">
        <v>2067555</v>
      </c>
      <c r="H35" s="263"/>
      <c r="I35" s="264"/>
      <c r="J35" s="264"/>
      <c r="K35" s="264"/>
      <c r="L35" s="264"/>
      <c r="M35" s="264"/>
      <c r="N35" s="264"/>
      <c r="O35" s="264"/>
      <c r="P35" s="264"/>
      <c r="Q35" s="264"/>
      <c r="R35" s="264"/>
      <c r="S35" s="264"/>
      <c r="T35" s="264"/>
      <c r="U35" s="265">
        <v>338400</v>
      </c>
      <c r="V35" s="265">
        <v>0</v>
      </c>
      <c r="W35" s="265">
        <v>24000</v>
      </c>
      <c r="X35" s="265">
        <v>41400</v>
      </c>
      <c r="Y35" s="265">
        <v>136600</v>
      </c>
      <c r="Z35" s="265">
        <v>218500</v>
      </c>
      <c r="AA35" s="264">
        <v>420500</v>
      </c>
      <c r="AB35" s="257">
        <v>158000</v>
      </c>
      <c r="AC35" s="257"/>
      <c r="AD35" s="265"/>
      <c r="AE35" s="265"/>
      <c r="AF35" s="265">
        <v>208800</v>
      </c>
      <c r="AG35" s="257">
        <v>55750</v>
      </c>
      <c r="AH35" s="257">
        <v>8820</v>
      </c>
      <c r="AI35" s="257"/>
      <c r="AJ35" s="257">
        <v>357030</v>
      </c>
      <c r="AK35" s="257">
        <v>309400</v>
      </c>
      <c r="AL35" s="257">
        <v>66440</v>
      </c>
      <c r="AM35" s="257">
        <v>80790</v>
      </c>
      <c r="AN35" s="257"/>
      <c r="AO35" s="257">
        <v>42500</v>
      </c>
      <c r="AP35" s="257"/>
      <c r="AQ35" s="257"/>
      <c r="AR35" s="257"/>
      <c r="AS35" s="257"/>
      <c r="AT35" s="257">
        <v>21125</v>
      </c>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6"/>
      <c r="DZ35" s="256"/>
      <c r="EA35" s="257"/>
      <c r="EB35" s="257"/>
      <c r="EC35" s="257"/>
      <c r="ED35" s="257"/>
      <c r="EE35" s="257"/>
      <c r="EF35" s="257"/>
      <c r="EG35" s="257"/>
      <c r="EH35" s="256"/>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7"/>
      <c r="II35" s="257"/>
      <c r="IJ35" s="257"/>
      <c r="IK35" s="257"/>
      <c r="IL35" s="257"/>
      <c r="IM35" s="257"/>
      <c r="IN35" s="257"/>
      <c r="IO35" s="257"/>
      <c r="IP35" s="257"/>
      <c r="IQ35" s="257"/>
      <c r="IR35" s="257"/>
      <c r="IS35" s="257"/>
      <c r="IT35" s="257"/>
      <c r="IU35" s="257"/>
      <c r="IV35" s="257"/>
      <c r="IW35" s="257"/>
      <c r="IX35" s="257"/>
      <c r="IY35" s="257"/>
      <c r="IZ35" s="257"/>
      <c r="JA35" s="257"/>
      <c r="JB35" s="257"/>
      <c r="JC35" s="257"/>
      <c r="JD35" s="257"/>
      <c r="JE35" s="257"/>
      <c r="JF35" s="257"/>
      <c r="JG35" s="257"/>
      <c r="JH35" s="257"/>
      <c r="JI35" s="257"/>
      <c r="JJ35" s="257"/>
      <c r="JK35" s="257"/>
      <c r="JL35" s="257"/>
      <c r="JM35" s="257"/>
      <c r="JN35" s="257"/>
      <c r="JO35" s="257"/>
      <c r="JP35" s="257"/>
      <c r="JQ35" s="257"/>
      <c r="JR35" s="257"/>
      <c r="JS35" s="257"/>
      <c r="JT35" s="257"/>
      <c r="JU35" s="257"/>
      <c r="JV35" s="257"/>
      <c r="JW35" s="257"/>
      <c r="JX35" s="257"/>
      <c r="JY35" s="257"/>
      <c r="JZ35" s="257"/>
      <c r="KA35" s="257"/>
      <c r="KB35" s="257"/>
      <c r="KC35" s="257"/>
      <c r="KD35" s="257"/>
      <c r="KE35" s="257"/>
      <c r="KF35" s="257"/>
      <c r="KG35" s="257"/>
      <c r="KH35" s="257"/>
      <c r="KI35" s="257"/>
      <c r="KJ35" s="257"/>
      <c r="KK35" s="257"/>
      <c r="KL35" s="257"/>
      <c r="KM35" s="257"/>
      <c r="KN35" s="257"/>
      <c r="KO35" s="257"/>
      <c r="KP35" s="257"/>
      <c r="KQ35" s="257"/>
      <c r="KR35" s="257"/>
      <c r="KS35" s="257"/>
      <c r="KT35" s="257"/>
      <c r="KU35" s="257"/>
      <c r="KV35" s="257"/>
      <c r="KW35" s="257"/>
      <c r="KX35" s="257"/>
      <c r="KY35" s="257"/>
      <c r="KZ35" s="257"/>
      <c r="LA35" s="257"/>
      <c r="LB35" s="257"/>
      <c r="LC35" s="257"/>
      <c r="LD35" s="257"/>
      <c r="LE35" s="257"/>
      <c r="LF35" s="257"/>
      <c r="LG35" s="257"/>
      <c r="LH35" s="257"/>
      <c r="LI35" s="257"/>
      <c r="LJ35" s="257"/>
      <c r="LK35" s="257"/>
      <c r="LL35" s="257"/>
      <c r="LM35" s="257"/>
      <c r="LN35" s="257"/>
      <c r="LO35" s="257"/>
      <c r="LP35" s="257"/>
      <c r="LQ35" s="257"/>
      <c r="LR35" s="257"/>
      <c r="LS35" s="257"/>
      <c r="LT35" s="257"/>
      <c r="LU35" s="257"/>
      <c r="LV35" s="257"/>
      <c r="LW35" s="257"/>
      <c r="LX35" s="257"/>
      <c r="LY35" s="257"/>
      <c r="LZ35" s="257"/>
      <c r="MA35" s="257"/>
      <c r="MB35" s="257"/>
      <c r="MC35" s="257"/>
      <c r="MD35" s="257"/>
      <c r="ME35" s="257"/>
      <c r="MF35" s="257"/>
      <c r="MG35" s="257"/>
      <c r="MH35" s="257"/>
      <c r="MI35" s="257"/>
      <c r="MJ35" s="257"/>
      <c r="MK35" s="257"/>
      <c r="ML35" s="257"/>
      <c r="MM35" s="257"/>
      <c r="MN35" s="257"/>
      <c r="MO35" s="257"/>
      <c r="MP35" s="257"/>
      <c r="MQ35" s="257"/>
      <c r="MR35" s="257"/>
      <c r="MS35" s="257"/>
      <c r="MT35" s="257"/>
      <c r="MU35" s="257"/>
      <c r="MV35" s="257"/>
      <c r="MW35" s="257"/>
      <c r="MX35" s="257"/>
      <c r="MY35" s="257"/>
      <c r="MZ35" s="257"/>
      <c r="NA35" s="257"/>
      <c r="NB35" s="257"/>
      <c r="NC35" s="257"/>
      <c r="ND35" s="257"/>
      <c r="NE35" s="259"/>
      <c r="NF35" s="259"/>
      <c r="NG35" s="259"/>
      <c r="NH35" s="259"/>
      <c r="NI35" s="259"/>
      <c r="NJ35" s="259"/>
      <c r="NK35" s="259"/>
      <c r="NL35" s="259"/>
      <c r="NM35" s="259"/>
      <c r="NN35" s="259"/>
      <c r="NO35" s="259"/>
      <c r="NP35" s="259"/>
      <c r="NQ35" s="259"/>
      <c r="NR35" s="259"/>
      <c r="NS35" s="259"/>
      <c r="NT35" s="259"/>
      <c r="NU35" s="259"/>
      <c r="NV35" s="259"/>
      <c r="NW35" s="259"/>
      <c r="NX35" s="259"/>
      <c r="NY35" s="259"/>
      <c r="NZ35" s="259"/>
      <c r="OA35" s="259"/>
      <c r="OB35" s="259"/>
      <c r="OC35" s="259"/>
      <c r="OD35" s="259"/>
      <c r="OE35" s="259"/>
      <c r="OF35" s="259"/>
      <c r="OG35" s="259"/>
      <c r="OH35" s="259"/>
      <c r="OI35" s="259"/>
      <c r="OJ35" s="259"/>
      <c r="OK35" s="259"/>
      <c r="OL35" s="259"/>
      <c r="OM35" s="259"/>
      <c r="ON35" s="259"/>
      <c r="OO35" s="259"/>
      <c r="OP35" s="259"/>
      <c r="OQ35" s="259"/>
      <c r="OR35" s="259"/>
      <c r="OS35" s="259"/>
      <c r="OT35" s="259"/>
      <c r="OU35" s="259"/>
      <c r="OV35" s="259"/>
      <c r="OW35" s="259"/>
      <c r="OX35" s="259"/>
      <c r="OY35" s="259"/>
      <c r="OZ35" s="259"/>
      <c r="PA35" s="259"/>
      <c r="PB35" s="259"/>
      <c r="PC35" s="259"/>
      <c r="PD35" s="259"/>
      <c r="PE35" s="259"/>
      <c r="PF35" s="259"/>
      <c r="PG35" s="259"/>
      <c r="PH35" s="259"/>
      <c r="PI35" s="259"/>
      <c r="PJ35" s="259"/>
      <c r="PK35" s="259"/>
      <c r="PL35" s="259"/>
      <c r="PM35" s="259"/>
      <c r="PN35" s="259"/>
      <c r="PO35" s="259"/>
      <c r="PP35" s="259"/>
      <c r="PQ35" s="259"/>
      <c r="PR35" s="259"/>
      <c r="PS35" s="259"/>
      <c r="PT35" s="259"/>
      <c r="PU35" s="259"/>
      <c r="PV35" s="259"/>
      <c r="PW35" s="259"/>
      <c r="PX35" s="259"/>
      <c r="PY35" s="259"/>
      <c r="PZ35" s="259"/>
      <c r="QA35" s="259"/>
      <c r="QB35" s="259"/>
      <c r="QC35" s="259"/>
      <c r="QD35" s="259"/>
      <c r="QE35" s="259"/>
      <c r="QF35" s="259"/>
      <c r="QG35" s="259"/>
      <c r="QH35" s="259"/>
      <c r="QI35" s="259"/>
      <c r="QJ35" s="259"/>
      <c r="QK35" s="259"/>
      <c r="QL35" s="259"/>
      <c r="QM35" s="259"/>
      <c r="QN35" s="259"/>
      <c r="QP35" s="266">
        <v>0</v>
      </c>
      <c r="WM35" s="159"/>
      <c r="WN35" s="159"/>
      <c r="WO35" s="159"/>
      <c r="WP35" s="251">
        <v>225000</v>
      </c>
      <c r="WQ35" s="219"/>
      <c r="WR35" s="219">
        <v>225000</v>
      </c>
      <c r="XE35" s="159"/>
      <c r="XH35" s="266">
        <v>0</v>
      </c>
      <c r="YJ35" s="159"/>
      <c r="YK35" s="159"/>
      <c r="YM35" s="266">
        <v>0</v>
      </c>
      <c r="YN35" s="172"/>
      <c r="ZQ35" s="159"/>
      <c r="ZR35" s="159"/>
      <c r="ZS35" s="159"/>
    </row>
    <row r="36" spans="1:695">
      <c r="A36" s="261">
        <v>30</v>
      </c>
      <c r="B36" s="262" t="s">
        <v>124</v>
      </c>
      <c r="C36" s="240" t="s">
        <v>125</v>
      </c>
      <c r="D36" s="240" t="s">
        <v>126</v>
      </c>
      <c r="E36" s="250">
        <v>1681700</v>
      </c>
      <c r="F36" s="241" t="s">
        <v>417</v>
      </c>
      <c r="G36" s="251">
        <v>1681700</v>
      </c>
      <c r="H36" s="263"/>
      <c r="I36" s="264"/>
      <c r="J36" s="264"/>
      <c r="K36" s="264"/>
      <c r="L36" s="264"/>
      <c r="M36" s="264"/>
      <c r="N36" s="264"/>
      <c r="O36" s="264"/>
      <c r="P36" s="264"/>
      <c r="Q36" s="264"/>
      <c r="R36" s="264"/>
      <c r="S36" s="264"/>
      <c r="T36" s="264"/>
      <c r="U36" s="265">
        <v>235200</v>
      </c>
      <c r="V36" s="265">
        <v>18000</v>
      </c>
      <c r="W36" s="265">
        <v>24000</v>
      </c>
      <c r="X36" s="265">
        <v>41400</v>
      </c>
      <c r="Y36" s="265">
        <v>136600</v>
      </c>
      <c r="Z36" s="265">
        <v>118100</v>
      </c>
      <c r="AA36" s="264">
        <v>338100</v>
      </c>
      <c r="AB36" s="257">
        <v>161400</v>
      </c>
      <c r="AC36" s="257"/>
      <c r="AD36" s="265"/>
      <c r="AE36" s="265"/>
      <c r="AF36" s="265">
        <v>153000</v>
      </c>
      <c r="AG36" s="257">
        <v>59750</v>
      </c>
      <c r="AH36" s="257">
        <v>6750</v>
      </c>
      <c r="AI36" s="257"/>
      <c r="AJ36" s="257">
        <v>198110</v>
      </c>
      <c r="AK36" s="257">
        <v>408200</v>
      </c>
      <c r="AL36" s="257"/>
      <c r="AM36" s="257">
        <v>68730</v>
      </c>
      <c r="AN36" s="257">
        <v>32250</v>
      </c>
      <c r="AO36" s="257"/>
      <c r="AP36" s="257"/>
      <c r="AQ36" s="257"/>
      <c r="AR36" s="257"/>
      <c r="AS36" s="257"/>
      <c r="AT36" s="257">
        <v>20210</v>
      </c>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6"/>
      <c r="DZ36" s="256"/>
      <c r="EA36" s="257"/>
      <c r="EB36" s="257"/>
      <c r="EC36" s="257"/>
      <c r="ED36" s="257"/>
      <c r="EE36" s="257"/>
      <c r="EF36" s="257"/>
      <c r="EG36" s="257"/>
      <c r="EH36" s="256"/>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c r="IX36" s="257"/>
      <c r="IY36" s="257"/>
      <c r="IZ36" s="257"/>
      <c r="JA36" s="257"/>
      <c r="JB36" s="257"/>
      <c r="JC36" s="257"/>
      <c r="JD36" s="257"/>
      <c r="JE36" s="257"/>
      <c r="JF36" s="257"/>
      <c r="JG36" s="257"/>
      <c r="JH36" s="257"/>
      <c r="JI36" s="257"/>
      <c r="JJ36" s="257"/>
      <c r="JK36" s="257"/>
      <c r="JL36" s="257"/>
      <c r="JM36" s="257"/>
      <c r="JN36" s="257"/>
      <c r="JO36" s="257"/>
      <c r="JP36" s="257"/>
      <c r="JQ36" s="257"/>
      <c r="JR36" s="257"/>
      <c r="JS36" s="257"/>
      <c r="JT36" s="257"/>
      <c r="JU36" s="257"/>
      <c r="JV36" s="257"/>
      <c r="JW36" s="257"/>
      <c r="JX36" s="257"/>
      <c r="JY36" s="257"/>
      <c r="JZ36" s="257"/>
      <c r="KA36" s="257"/>
      <c r="KB36" s="257"/>
      <c r="KC36" s="257"/>
      <c r="KD36" s="257"/>
      <c r="KE36" s="257"/>
      <c r="KF36" s="257"/>
      <c r="KG36" s="257"/>
      <c r="KH36" s="257"/>
      <c r="KI36" s="257"/>
      <c r="KJ36" s="257"/>
      <c r="KK36" s="257"/>
      <c r="KL36" s="257"/>
      <c r="KM36" s="257"/>
      <c r="KN36" s="257"/>
      <c r="KO36" s="257"/>
      <c r="KP36" s="257"/>
      <c r="KQ36" s="257"/>
      <c r="KR36" s="257"/>
      <c r="KS36" s="257"/>
      <c r="KT36" s="257"/>
      <c r="KU36" s="257"/>
      <c r="KV36" s="257"/>
      <c r="KW36" s="257"/>
      <c r="KX36" s="257"/>
      <c r="KY36" s="257"/>
      <c r="KZ36" s="257"/>
      <c r="LA36" s="257"/>
      <c r="LB36" s="257"/>
      <c r="LC36" s="257"/>
      <c r="LD36" s="257"/>
      <c r="LE36" s="257"/>
      <c r="LF36" s="257"/>
      <c r="LG36" s="257"/>
      <c r="LH36" s="257"/>
      <c r="LI36" s="257"/>
      <c r="LJ36" s="257"/>
      <c r="LK36" s="257"/>
      <c r="LL36" s="257"/>
      <c r="LM36" s="257"/>
      <c r="LN36" s="257"/>
      <c r="LO36" s="257"/>
      <c r="LP36" s="257"/>
      <c r="LQ36" s="257"/>
      <c r="LR36" s="257"/>
      <c r="LS36" s="257"/>
      <c r="LT36" s="257"/>
      <c r="LU36" s="257"/>
      <c r="LV36" s="257"/>
      <c r="LW36" s="257"/>
      <c r="LX36" s="257"/>
      <c r="LY36" s="257"/>
      <c r="LZ36" s="257"/>
      <c r="MA36" s="257"/>
      <c r="MB36" s="257"/>
      <c r="MC36" s="257"/>
      <c r="MD36" s="257"/>
      <c r="ME36" s="257"/>
      <c r="MF36" s="257"/>
      <c r="MG36" s="257"/>
      <c r="MH36" s="257"/>
      <c r="MI36" s="257"/>
      <c r="MJ36" s="257"/>
      <c r="MK36" s="257"/>
      <c r="ML36" s="257"/>
      <c r="MM36" s="257"/>
      <c r="MN36" s="257"/>
      <c r="MO36" s="257"/>
      <c r="MP36" s="257"/>
      <c r="MQ36" s="257"/>
      <c r="MR36" s="257"/>
      <c r="MS36" s="257"/>
      <c r="MT36" s="257"/>
      <c r="MU36" s="257"/>
      <c r="MV36" s="257"/>
      <c r="MW36" s="257"/>
      <c r="MX36" s="257"/>
      <c r="MY36" s="257"/>
      <c r="MZ36" s="257"/>
      <c r="NA36" s="257"/>
      <c r="NB36" s="257"/>
      <c r="NC36" s="257"/>
      <c r="ND36" s="257"/>
      <c r="NE36" s="259"/>
      <c r="NF36" s="259"/>
      <c r="NG36" s="259"/>
      <c r="NH36" s="259"/>
      <c r="NI36" s="259"/>
      <c r="NJ36" s="259"/>
      <c r="NK36" s="259"/>
      <c r="NL36" s="259"/>
      <c r="NM36" s="259"/>
      <c r="NN36" s="259"/>
      <c r="NO36" s="259"/>
      <c r="NP36" s="259"/>
      <c r="NQ36" s="259"/>
      <c r="NR36" s="259"/>
      <c r="NS36" s="259"/>
      <c r="NT36" s="259"/>
      <c r="NU36" s="259"/>
      <c r="NV36" s="259"/>
      <c r="NW36" s="259"/>
      <c r="NX36" s="259"/>
      <c r="NY36" s="259"/>
      <c r="NZ36" s="259"/>
      <c r="OA36" s="259"/>
      <c r="OB36" s="259"/>
      <c r="OC36" s="259"/>
      <c r="OD36" s="259"/>
      <c r="OE36" s="259"/>
      <c r="OF36" s="259"/>
      <c r="OG36" s="259"/>
      <c r="OH36" s="259"/>
      <c r="OI36" s="259"/>
      <c r="OJ36" s="259"/>
      <c r="OK36" s="259"/>
      <c r="OL36" s="259"/>
      <c r="OM36" s="259"/>
      <c r="ON36" s="259"/>
      <c r="OO36" s="259"/>
      <c r="OP36" s="259"/>
      <c r="OQ36" s="259"/>
      <c r="OR36" s="259"/>
      <c r="OS36" s="259"/>
      <c r="OT36" s="259"/>
      <c r="OU36" s="259"/>
      <c r="OV36" s="259"/>
      <c r="OW36" s="259"/>
      <c r="OX36" s="259"/>
      <c r="OY36" s="259"/>
      <c r="OZ36" s="259"/>
      <c r="PA36" s="259"/>
      <c r="PB36" s="259"/>
      <c r="PC36" s="259"/>
      <c r="PD36" s="259"/>
      <c r="PE36" s="259"/>
      <c r="PF36" s="259"/>
      <c r="PG36" s="259"/>
      <c r="PH36" s="259"/>
      <c r="PI36" s="259"/>
      <c r="PJ36" s="259"/>
      <c r="PK36" s="259"/>
      <c r="PL36" s="259"/>
      <c r="PM36" s="259"/>
      <c r="PN36" s="259"/>
      <c r="PO36" s="259"/>
      <c r="PP36" s="259"/>
      <c r="PQ36" s="259"/>
      <c r="PR36" s="259"/>
      <c r="PS36" s="259"/>
      <c r="PT36" s="259"/>
      <c r="PU36" s="259"/>
      <c r="PV36" s="259"/>
      <c r="PW36" s="259"/>
      <c r="PX36" s="259"/>
      <c r="PY36" s="259"/>
      <c r="PZ36" s="259"/>
      <c r="QA36" s="259"/>
      <c r="QB36" s="259"/>
      <c r="QC36" s="259"/>
      <c r="QD36" s="259"/>
      <c r="QE36" s="259"/>
      <c r="QF36" s="259"/>
      <c r="QG36" s="259"/>
      <c r="QH36" s="259"/>
      <c r="QI36" s="259"/>
      <c r="QJ36" s="259"/>
      <c r="QK36" s="259"/>
      <c r="QL36" s="259"/>
      <c r="QM36" s="259"/>
      <c r="QN36" s="259"/>
      <c r="QP36" s="266">
        <v>0</v>
      </c>
      <c r="WM36" s="159"/>
      <c r="WN36" s="159"/>
      <c r="WO36" s="159"/>
      <c r="WP36" s="251">
        <v>187920</v>
      </c>
      <c r="WQ36" s="219"/>
      <c r="WR36" s="219">
        <v>187920</v>
      </c>
      <c r="XE36" s="159"/>
      <c r="XH36" s="266">
        <v>0</v>
      </c>
      <c r="YJ36" s="159"/>
      <c r="YK36" s="159"/>
      <c r="YM36" s="266">
        <v>0</v>
      </c>
      <c r="YN36" s="172"/>
      <c r="ZQ36" s="159"/>
      <c r="ZR36" s="159"/>
      <c r="ZS36" s="159"/>
    </row>
    <row r="37" spans="1:695">
      <c r="A37" s="261">
        <v>31</v>
      </c>
      <c r="B37" s="262" t="s">
        <v>127</v>
      </c>
      <c r="C37" s="240" t="s">
        <v>128</v>
      </c>
      <c r="D37" s="240" t="s">
        <v>129</v>
      </c>
      <c r="E37" s="250">
        <v>2074100</v>
      </c>
      <c r="F37" s="241" t="s">
        <v>418</v>
      </c>
      <c r="G37" s="251">
        <v>2074100</v>
      </c>
      <c r="H37" s="263"/>
      <c r="I37" s="264"/>
      <c r="J37" s="264"/>
      <c r="K37" s="264"/>
      <c r="L37" s="264"/>
      <c r="M37" s="264"/>
      <c r="N37" s="264"/>
      <c r="O37" s="264"/>
      <c r="P37" s="264"/>
      <c r="Q37" s="264"/>
      <c r="R37" s="264"/>
      <c r="S37" s="264"/>
      <c r="T37" s="264"/>
      <c r="U37" s="265">
        <v>489600</v>
      </c>
      <c r="V37" s="265">
        <v>0</v>
      </c>
      <c r="W37" s="265">
        <v>24000</v>
      </c>
      <c r="X37" s="265">
        <v>41400</v>
      </c>
      <c r="Y37" s="265">
        <v>136600</v>
      </c>
      <c r="Z37" s="265">
        <v>250000</v>
      </c>
      <c r="AA37" s="264">
        <v>452000</v>
      </c>
      <c r="AB37" s="257">
        <v>231700</v>
      </c>
      <c r="AC37" s="257"/>
      <c r="AD37" s="265"/>
      <c r="AE37" s="265"/>
      <c r="AF37" s="265">
        <v>97200</v>
      </c>
      <c r="AG37" s="257">
        <v>45750</v>
      </c>
      <c r="AH37" s="257">
        <v>8820</v>
      </c>
      <c r="AI37" s="257"/>
      <c r="AJ37" s="257">
        <v>458230</v>
      </c>
      <c r="AK37" s="257">
        <v>242000</v>
      </c>
      <c r="AL37" s="257"/>
      <c r="AM37" s="257"/>
      <c r="AN37" s="257">
        <v>32250</v>
      </c>
      <c r="AO37" s="257"/>
      <c r="AP37" s="257"/>
      <c r="AQ37" s="257"/>
      <c r="AR37" s="257"/>
      <c r="AS37" s="257"/>
      <c r="AT37" s="257">
        <v>16550</v>
      </c>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6"/>
      <c r="DZ37" s="256"/>
      <c r="EA37" s="257"/>
      <c r="EB37" s="257"/>
      <c r="EC37" s="257"/>
      <c r="ED37" s="257"/>
      <c r="EE37" s="257"/>
      <c r="EF37" s="257"/>
      <c r="EG37" s="257"/>
      <c r="EH37" s="256"/>
      <c r="EI37" s="257"/>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57"/>
      <c r="FV37" s="257"/>
      <c r="FW37" s="257"/>
      <c r="FX37" s="257"/>
      <c r="FY37" s="257"/>
      <c r="FZ37" s="257"/>
      <c r="GA37" s="257"/>
      <c r="GB37" s="257"/>
      <c r="GC37" s="257"/>
      <c r="GD37" s="257"/>
      <c r="GE37" s="257"/>
      <c r="GF37" s="257"/>
      <c r="GG37" s="257"/>
      <c r="GH37" s="257"/>
      <c r="GI37" s="257"/>
      <c r="GJ37" s="257"/>
      <c r="GK37" s="257"/>
      <c r="GL37" s="257"/>
      <c r="GM37" s="257"/>
      <c r="GN37" s="257"/>
      <c r="GO37" s="257"/>
      <c r="GP37" s="257"/>
      <c r="GQ37" s="257"/>
      <c r="GR37" s="257"/>
      <c r="GS37" s="257"/>
      <c r="GT37" s="257"/>
      <c r="GU37" s="257"/>
      <c r="GV37" s="257"/>
      <c r="GW37" s="257"/>
      <c r="GX37" s="257"/>
      <c r="GY37" s="257"/>
      <c r="GZ37" s="257"/>
      <c r="HA37" s="257"/>
      <c r="HB37" s="257"/>
      <c r="HC37" s="257"/>
      <c r="HD37" s="257"/>
      <c r="HE37" s="257"/>
      <c r="HF37" s="257"/>
      <c r="HG37" s="257"/>
      <c r="HH37" s="257"/>
      <c r="HI37" s="257"/>
      <c r="HJ37" s="257"/>
      <c r="HK37" s="257"/>
      <c r="HL37" s="257"/>
      <c r="HM37" s="257"/>
      <c r="HN37" s="257"/>
      <c r="HO37" s="257"/>
      <c r="HP37" s="257"/>
      <c r="HQ37" s="257"/>
      <c r="HR37" s="257"/>
      <c r="HS37" s="257"/>
      <c r="HT37" s="257"/>
      <c r="HU37" s="257"/>
      <c r="HV37" s="257"/>
      <c r="HW37" s="257"/>
      <c r="HX37" s="257"/>
      <c r="HY37" s="257"/>
      <c r="HZ37" s="257"/>
      <c r="IA37" s="257"/>
      <c r="IB37" s="257"/>
      <c r="IC37" s="257"/>
      <c r="ID37" s="257"/>
      <c r="IE37" s="257"/>
      <c r="IF37" s="257"/>
      <c r="IG37" s="257"/>
      <c r="IH37" s="257"/>
      <c r="II37" s="257"/>
      <c r="IJ37" s="257"/>
      <c r="IK37" s="257"/>
      <c r="IL37" s="257"/>
      <c r="IM37" s="257"/>
      <c r="IN37" s="257"/>
      <c r="IO37" s="257"/>
      <c r="IP37" s="257"/>
      <c r="IQ37" s="257"/>
      <c r="IR37" s="257"/>
      <c r="IS37" s="257"/>
      <c r="IT37" s="257"/>
      <c r="IU37" s="257"/>
      <c r="IV37" s="257"/>
      <c r="IW37" s="257"/>
      <c r="IX37" s="257"/>
      <c r="IY37" s="257"/>
      <c r="IZ37" s="257"/>
      <c r="JA37" s="257"/>
      <c r="JB37" s="257"/>
      <c r="JC37" s="257"/>
      <c r="JD37" s="257"/>
      <c r="JE37" s="257"/>
      <c r="JF37" s="257"/>
      <c r="JG37" s="257"/>
      <c r="JH37" s="257"/>
      <c r="JI37" s="257"/>
      <c r="JJ37" s="257"/>
      <c r="JK37" s="257"/>
      <c r="JL37" s="257"/>
      <c r="JM37" s="257"/>
      <c r="JN37" s="257"/>
      <c r="JO37" s="257"/>
      <c r="JP37" s="257"/>
      <c r="JQ37" s="257"/>
      <c r="JR37" s="257"/>
      <c r="JS37" s="257"/>
      <c r="JT37" s="257"/>
      <c r="JU37" s="257"/>
      <c r="JV37" s="257"/>
      <c r="JW37" s="257"/>
      <c r="JX37" s="257"/>
      <c r="JY37" s="257"/>
      <c r="JZ37" s="257"/>
      <c r="KA37" s="257"/>
      <c r="KB37" s="257"/>
      <c r="KC37" s="257"/>
      <c r="KD37" s="257"/>
      <c r="KE37" s="257"/>
      <c r="KF37" s="257"/>
      <c r="KG37" s="257"/>
      <c r="KH37" s="257"/>
      <c r="KI37" s="257"/>
      <c r="KJ37" s="257"/>
      <c r="KK37" s="257"/>
      <c r="KL37" s="257"/>
      <c r="KM37" s="257"/>
      <c r="KN37" s="257"/>
      <c r="KO37" s="257"/>
      <c r="KP37" s="257"/>
      <c r="KQ37" s="257"/>
      <c r="KR37" s="257"/>
      <c r="KS37" s="257"/>
      <c r="KT37" s="257"/>
      <c r="KU37" s="257"/>
      <c r="KV37" s="257"/>
      <c r="KW37" s="257"/>
      <c r="KX37" s="257"/>
      <c r="KY37" s="257"/>
      <c r="KZ37" s="257"/>
      <c r="LA37" s="257"/>
      <c r="LB37" s="257"/>
      <c r="LC37" s="257"/>
      <c r="LD37" s="257"/>
      <c r="LE37" s="257"/>
      <c r="LF37" s="257"/>
      <c r="LG37" s="257"/>
      <c r="LH37" s="257"/>
      <c r="LI37" s="257"/>
      <c r="LJ37" s="257"/>
      <c r="LK37" s="257"/>
      <c r="LL37" s="257"/>
      <c r="LM37" s="257"/>
      <c r="LN37" s="257"/>
      <c r="LO37" s="257"/>
      <c r="LP37" s="257"/>
      <c r="LQ37" s="257"/>
      <c r="LR37" s="257"/>
      <c r="LS37" s="257"/>
      <c r="LT37" s="257"/>
      <c r="LU37" s="257"/>
      <c r="LV37" s="257"/>
      <c r="LW37" s="257"/>
      <c r="LX37" s="257"/>
      <c r="LY37" s="257"/>
      <c r="LZ37" s="257"/>
      <c r="MA37" s="257"/>
      <c r="MB37" s="257"/>
      <c r="MC37" s="257"/>
      <c r="MD37" s="257"/>
      <c r="ME37" s="257"/>
      <c r="MF37" s="257"/>
      <c r="MG37" s="257"/>
      <c r="MH37" s="257"/>
      <c r="MI37" s="257"/>
      <c r="MJ37" s="257"/>
      <c r="MK37" s="257"/>
      <c r="ML37" s="257"/>
      <c r="MM37" s="257"/>
      <c r="MN37" s="257"/>
      <c r="MO37" s="257"/>
      <c r="MP37" s="257"/>
      <c r="MQ37" s="257"/>
      <c r="MR37" s="257"/>
      <c r="MS37" s="257"/>
      <c r="MT37" s="257"/>
      <c r="MU37" s="257"/>
      <c r="MV37" s="257"/>
      <c r="MW37" s="257"/>
      <c r="MX37" s="257"/>
      <c r="MY37" s="257"/>
      <c r="MZ37" s="257"/>
      <c r="NA37" s="257"/>
      <c r="NB37" s="257"/>
      <c r="NC37" s="257"/>
      <c r="ND37" s="257"/>
      <c r="NE37" s="259"/>
      <c r="NF37" s="259"/>
      <c r="NG37" s="259"/>
      <c r="NH37" s="259"/>
      <c r="NI37" s="259"/>
      <c r="NJ37" s="259"/>
      <c r="NK37" s="259"/>
      <c r="NL37" s="259"/>
      <c r="NM37" s="259"/>
      <c r="NN37" s="259"/>
      <c r="NO37" s="259"/>
      <c r="NP37" s="259"/>
      <c r="NQ37" s="259"/>
      <c r="NR37" s="259"/>
      <c r="NS37" s="259"/>
      <c r="NT37" s="259"/>
      <c r="NU37" s="259"/>
      <c r="NV37" s="259"/>
      <c r="NW37" s="259"/>
      <c r="NX37" s="259"/>
      <c r="NY37" s="259"/>
      <c r="NZ37" s="259"/>
      <c r="OA37" s="259"/>
      <c r="OB37" s="259"/>
      <c r="OC37" s="259"/>
      <c r="OD37" s="259"/>
      <c r="OE37" s="259"/>
      <c r="OF37" s="259"/>
      <c r="OG37" s="259"/>
      <c r="OH37" s="259"/>
      <c r="OI37" s="259"/>
      <c r="OJ37" s="259"/>
      <c r="OK37" s="259"/>
      <c r="OL37" s="259"/>
      <c r="OM37" s="259"/>
      <c r="ON37" s="259"/>
      <c r="OO37" s="259"/>
      <c r="OP37" s="259"/>
      <c r="OQ37" s="259"/>
      <c r="OR37" s="259"/>
      <c r="OS37" s="259"/>
      <c r="OT37" s="259"/>
      <c r="OU37" s="259"/>
      <c r="OV37" s="259"/>
      <c r="OW37" s="259"/>
      <c r="OX37" s="259"/>
      <c r="OY37" s="259"/>
      <c r="OZ37" s="259"/>
      <c r="PA37" s="259"/>
      <c r="PB37" s="259"/>
      <c r="PC37" s="259"/>
      <c r="PD37" s="259"/>
      <c r="PE37" s="259"/>
      <c r="PF37" s="259"/>
      <c r="PG37" s="259"/>
      <c r="PH37" s="259"/>
      <c r="PI37" s="259"/>
      <c r="PJ37" s="259"/>
      <c r="PK37" s="259"/>
      <c r="PL37" s="259"/>
      <c r="PM37" s="259"/>
      <c r="PN37" s="259"/>
      <c r="PO37" s="259"/>
      <c r="PP37" s="259"/>
      <c r="PQ37" s="259"/>
      <c r="PR37" s="259"/>
      <c r="PS37" s="259"/>
      <c r="PT37" s="259"/>
      <c r="PU37" s="259"/>
      <c r="PV37" s="259"/>
      <c r="PW37" s="259"/>
      <c r="PX37" s="259"/>
      <c r="PY37" s="259"/>
      <c r="PZ37" s="259"/>
      <c r="QA37" s="259"/>
      <c r="QB37" s="259"/>
      <c r="QC37" s="259"/>
      <c r="QD37" s="259"/>
      <c r="QE37" s="259"/>
      <c r="QF37" s="259"/>
      <c r="QG37" s="259"/>
      <c r="QH37" s="259"/>
      <c r="QI37" s="259"/>
      <c r="QJ37" s="259"/>
      <c r="QK37" s="259"/>
      <c r="QL37" s="259"/>
      <c r="QM37" s="259"/>
      <c r="QN37" s="259"/>
      <c r="QP37" s="266">
        <v>0</v>
      </c>
      <c r="WM37" s="159"/>
      <c r="WN37" s="159"/>
      <c r="WO37" s="159"/>
      <c r="WP37" s="251">
        <v>280590</v>
      </c>
      <c r="WQ37" s="219"/>
      <c r="WR37" s="219">
        <v>280590</v>
      </c>
      <c r="XE37" s="159"/>
      <c r="XH37" s="266">
        <v>0</v>
      </c>
      <c r="YJ37" s="159"/>
      <c r="YK37" s="159"/>
      <c r="YM37" s="266">
        <v>0</v>
      </c>
      <c r="YN37" s="172"/>
      <c r="ZQ37" s="159"/>
      <c r="ZR37" s="159"/>
      <c r="ZS37" s="159"/>
    </row>
    <row r="38" spans="1:695">
      <c r="A38" s="261">
        <v>32</v>
      </c>
      <c r="B38" s="262" t="s">
        <v>130</v>
      </c>
      <c r="C38" s="240" t="s">
        <v>131</v>
      </c>
      <c r="D38" s="240" t="s">
        <v>132</v>
      </c>
      <c r="E38" s="250">
        <v>1795055</v>
      </c>
      <c r="F38" s="241" t="s">
        <v>419</v>
      </c>
      <c r="G38" s="251">
        <v>1795055</v>
      </c>
      <c r="H38" s="263"/>
      <c r="I38" s="264"/>
      <c r="J38" s="264"/>
      <c r="K38" s="264"/>
      <c r="L38" s="264"/>
      <c r="M38" s="264"/>
      <c r="N38" s="264"/>
      <c r="O38" s="264"/>
      <c r="P38" s="264"/>
      <c r="Q38" s="264"/>
      <c r="R38" s="264"/>
      <c r="S38" s="264"/>
      <c r="T38" s="264"/>
      <c r="U38" s="265">
        <v>300000</v>
      </c>
      <c r="V38" s="265">
        <v>0</v>
      </c>
      <c r="W38" s="265">
        <v>24000</v>
      </c>
      <c r="X38" s="265">
        <v>41400</v>
      </c>
      <c r="Y38" s="265">
        <v>136600</v>
      </c>
      <c r="Z38" s="265">
        <v>176800</v>
      </c>
      <c r="AA38" s="264">
        <v>378800</v>
      </c>
      <c r="AB38" s="257"/>
      <c r="AC38" s="257"/>
      <c r="AD38" s="265"/>
      <c r="AE38" s="265">
        <v>132000</v>
      </c>
      <c r="AF38" s="265">
        <v>305700</v>
      </c>
      <c r="AG38" s="257">
        <v>45750</v>
      </c>
      <c r="AH38" s="257">
        <v>6750</v>
      </c>
      <c r="AI38" s="257">
        <v>108800</v>
      </c>
      <c r="AJ38" s="257">
        <v>274710</v>
      </c>
      <c r="AK38" s="257"/>
      <c r="AL38" s="257">
        <v>66440</v>
      </c>
      <c r="AM38" s="257"/>
      <c r="AN38" s="257">
        <v>88000</v>
      </c>
      <c r="AO38" s="257">
        <v>37000</v>
      </c>
      <c r="AP38" s="257">
        <v>29980</v>
      </c>
      <c r="AQ38" s="257"/>
      <c r="AR38" s="257"/>
      <c r="AS38" s="257"/>
      <c r="AT38" s="257">
        <v>21125</v>
      </c>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6"/>
      <c r="DZ38" s="256"/>
      <c r="EA38" s="257"/>
      <c r="EB38" s="257"/>
      <c r="EC38" s="257"/>
      <c r="ED38" s="257"/>
      <c r="EE38" s="257"/>
      <c r="EF38" s="257"/>
      <c r="EG38" s="257"/>
      <c r="EH38" s="256"/>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257"/>
      <c r="IX38" s="257"/>
      <c r="IY38" s="257"/>
      <c r="IZ38" s="257"/>
      <c r="JA38" s="257"/>
      <c r="JB38" s="257"/>
      <c r="JC38" s="257"/>
      <c r="JD38" s="257"/>
      <c r="JE38" s="257"/>
      <c r="JF38" s="257"/>
      <c r="JG38" s="257"/>
      <c r="JH38" s="257"/>
      <c r="JI38" s="257"/>
      <c r="JJ38" s="257"/>
      <c r="JK38" s="257"/>
      <c r="JL38" s="257"/>
      <c r="JM38" s="257"/>
      <c r="JN38" s="257"/>
      <c r="JO38" s="257"/>
      <c r="JP38" s="257"/>
      <c r="JQ38" s="257"/>
      <c r="JR38" s="257"/>
      <c r="JS38" s="257"/>
      <c r="JT38" s="257"/>
      <c r="JU38" s="257"/>
      <c r="JV38" s="257"/>
      <c r="JW38" s="257"/>
      <c r="JX38" s="257"/>
      <c r="JY38" s="257"/>
      <c r="JZ38" s="257"/>
      <c r="KA38" s="257"/>
      <c r="KB38" s="257"/>
      <c r="KC38" s="257"/>
      <c r="KD38" s="257"/>
      <c r="KE38" s="257"/>
      <c r="KF38" s="257"/>
      <c r="KG38" s="257"/>
      <c r="KH38" s="257"/>
      <c r="KI38" s="257"/>
      <c r="KJ38" s="257"/>
      <c r="KK38" s="257"/>
      <c r="KL38" s="257"/>
      <c r="KM38" s="257"/>
      <c r="KN38" s="257"/>
      <c r="KO38" s="257"/>
      <c r="KP38" s="257"/>
      <c r="KQ38" s="257"/>
      <c r="KR38" s="257"/>
      <c r="KS38" s="257"/>
      <c r="KT38" s="257"/>
      <c r="KU38" s="257"/>
      <c r="KV38" s="257"/>
      <c r="KW38" s="257"/>
      <c r="KX38" s="257"/>
      <c r="KY38" s="257"/>
      <c r="KZ38" s="257"/>
      <c r="LA38" s="257"/>
      <c r="LB38" s="257"/>
      <c r="LC38" s="257"/>
      <c r="LD38" s="257"/>
      <c r="LE38" s="257"/>
      <c r="LF38" s="257"/>
      <c r="LG38" s="257"/>
      <c r="LH38" s="257"/>
      <c r="LI38" s="257"/>
      <c r="LJ38" s="257"/>
      <c r="LK38" s="257"/>
      <c r="LL38" s="257"/>
      <c r="LM38" s="257"/>
      <c r="LN38" s="257"/>
      <c r="LO38" s="257"/>
      <c r="LP38" s="257"/>
      <c r="LQ38" s="257"/>
      <c r="LR38" s="257"/>
      <c r="LS38" s="257"/>
      <c r="LT38" s="257"/>
      <c r="LU38" s="257"/>
      <c r="LV38" s="257"/>
      <c r="LW38" s="257"/>
      <c r="LX38" s="257"/>
      <c r="LY38" s="257"/>
      <c r="LZ38" s="257"/>
      <c r="MA38" s="257"/>
      <c r="MB38" s="257"/>
      <c r="MC38" s="257"/>
      <c r="MD38" s="257"/>
      <c r="ME38" s="257"/>
      <c r="MF38" s="257"/>
      <c r="MG38" s="257"/>
      <c r="MH38" s="257"/>
      <c r="MI38" s="257"/>
      <c r="MJ38" s="257"/>
      <c r="MK38" s="257"/>
      <c r="ML38" s="257"/>
      <c r="MM38" s="257"/>
      <c r="MN38" s="257"/>
      <c r="MO38" s="257"/>
      <c r="MP38" s="257"/>
      <c r="MQ38" s="257"/>
      <c r="MR38" s="257"/>
      <c r="MS38" s="257"/>
      <c r="MT38" s="257"/>
      <c r="MU38" s="257"/>
      <c r="MV38" s="257"/>
      <c r="MW38" s="257"/>
      <c r="MX38" s="257"/>
      <c r="MY38" s="257"/>
      <c r="MZ38" s="257"/>
      <c r="NA38" s="257"/>
      <c r="NB38" s="257"/>
      <c r="NC38" s="257"/>
      <c r="ND38" s="257"/>
      <c r="NE38" s="259"/>
      <c r="NF38" s="259"/>
      <c r="NG38" s="259"/>
      <c r="NH38" s="259"/>
      <c r="NI38" s="259"/>
      <c r="NJ38" s="259"/>
      <c r="NK38" s="259"/>
      <c r="NL38" s="259"/>
      <c r="NM38" s="259"/>
      <c r="NN38" s="259"/>
      <c r="NO38" s="259"/>
      <c r="NP38" s="259"/>
      <c r="NQ38" s="259"/>
      <c r="NR38" s="259"/>
      <c r="NS38" s="259"/>
      <c r="NT38" s="259"/>
      <c r="NU38" s="259"/>
      <c r="NV38" s="259"/>
      <c r="NW38" s="259"/>
      <c r="NX38" s="259"/>
      <c r="NY38" s="259"/>
      <c r="NZ38" s="259"/>
      <c r="OA38" s="259"/>
      <c r="OB38" s="259"/>
      <c r="OC38" s="259"/>
      <c r="OD38" s="259"/>
      <c r="OE38" s="259"/>
      <c r="OF38" s="259"/>
      <c r="OG38" s="259"/>
      <c r="OH38" s="259"/>
      <c r="OI38" s="259"/>
      <c r="OJ38" s="259"/>
      <c r="OK38" s="259"/>
      <c r="OL38" s="259"/>
      <c r="OM38" s="259"/>
      <c r="ON38" s="259"/>
      <c r="OO38" s="259"/>
      <c r="OP38" s="259"/>
      <c r="OQ38" s="259"/>
      <c r="OR38" s="259"/>
      <c r="OS38" s="259"/>
      <c r="OT38" s="259"/>
      <c r="OU38" s="259"/>
      <c r="OV38" s="259"/>
      <c r="OW38" s="259"/>
      <c r="OX38" s="259"/>
      <c r="OY38" s="259"/>
      <c r="OZ38" s="259"/>
      <c r="PA38" s="259"/>
      <c r="PB38" s="259"/>
      <c r="PC38" s="259"/>
      <c r="PD38" s="259"/>
      <c r="PE38" s="259"/>
      <c r="PF38" s="259"/>
      <c r="PG38" s="259"/>
      <c r="PH38" s="259"/>
      <c r="PI38" s="259"/>
      <c r="PJ38" s="259"/>
      <c r="PK38" s="259"/>
      <c r="PL38" s="259"/>
      <c r="PM38" s="259"/>
      <c r="PN38" s="259"/>
      <c r="PO38" s="259"/>
      <c r="PP38" s="259"/>
      <c r="PQ38" s="259"/>
      <c r="PR38" s="259"/>
      <c r="PS38" s="259"/>
      <c r="PT38" s="259"/>
      <c r="PU38" s="259"/>
      <c r="PV38" s="259"/>
      <c r="PW38" s="259"/>
      <c r="PX38" s="259"/>
      <c r="PY38" s="259"/>
      <c r="PZ38" s="259"/>
      <c r="QA38" s="259"/>
      <c r="QB38" s="259"/>
      <c r="QC38" s="259"/>
      <c r="QD38" s="259"/>
      <c r="QE38" s="259"/>
      <c r="QF38" s="259"/>
      <c r="QG38" s="259"/>
      <c r="QH38" s="259"/>
      <c r="QI38" s="259"/>
      <c r="QJ38" s="259"/>
      <c r="QK38" s="259"/>
      <c r="QL38" s="259"/>
      <c r="QM38" s="259"/>
      <c r="QN38" s="259"/>
      <c r="QP38" s="266">
        <v>0</v>
      </c>
      <c r="WM38" s="159"/>
      <c r="WN38" s="159"/>
      <c r="WO38" s="159"/>
      <c r="WP38" s="251">
        <v>210540</v>
      </c>
      <c r="WQ38" s="219"/>
      <c r="WR38" s="219">
        <v>210540</v>
      </c>
      <c r="XE38" s="159"/>
      <c r="XH38" s="266">
        <v>0</v>
      </c>
      <c r="YJ38" s="159"/>
      <c r="YK38" s="159"/>
      <c r="YM38" s="266">
        <v>0</v>
      </c>
      <c r="YN38" s="172"/>
      <c r="ZQ38" s="159"/>
      <c r="ZR38" s="159"/>
      <c r="ZS38" s="159"/>
    </row>
    <row r="39" spans="1:695">
      <c r="A39" s="261">
        <v>33</v>
      </c>
      <c r="B39" s="262" t="s">
        <v>133</v>
      </c>
      <c r="C39" s="240" t="s">
        <v>134</v>
      </c>
      <c r="D39" s="240" t="s">
        <v>135</v>
      </c>
      <c r="E39" s="250">
        <v>2256970</v>
      </c>
      <c r="F39" s="241" t="s">
        <v>420</v>
      </c>
      <c r="G39" s="251">
        <v>2256970</v>
      </c>
      <c r="H39" s="263"/>
      <c r="I39" s="264"/>
      <c r="J39" s="264"/>
      <c r="K39" s="264"/>
      <c r="L39" s="264"/>
      <c r="M39" s="264"/>
      <c r="N39" s="264"/>
      <c r="O39" s="264"/>
      <c r="P39" s="264"/>
      <c r="Q39" s="264"/>
      <c r="R39" s="264"/>
      <c r="S39" s="264"/>
      <c r="T39" s="264"/>
      <c r="U39" s="265">
        <v>386400</v>
      </c>
      <c r="V39" s="265">
        <v>36000</v>
      </c>
      <c r="W39" s="265">
        <v>24000</v>
      </c>
      <c r="X39" s="265">
        <v>41400</v>
      </c>
      <c r="Y39" s="265">
        <v>136600</v>
      </c>
      <c r="Z39" s="265">
        <v>156000</v>
      </c>
      <c r="AA39" s="264">
        <v>394000</v>
      </c>
      <c r="AB39" s="257">
        <v>102500</v>
      </c>
      <c r="AC39" s="257">
        <v>132000</v>
      </c>
      <c r="AD39" s="265"/>
      <c r="AE39" s="265"/>
      <c r="AF39" s="265">
        <v>153000</v>
      </c>
      <c r="AG39" s="257">
        <v>224150</v>
      </c>
      <c r="AH39" s="257">
        <v>4320</v>
      </c>
      <c r="AI39" s="257"/>
      <c r="AJ39" s="257">
        <v>513160</v>
      </c>
      <c r="AK39" s="257">
        <v>216000</v>
      </c>
      <c r="AL39" s="257"/>
      <c r="AM39" s="257">
        <v>68730</v>
      </c>
      <c r="AN39" s="257"/>
      <c r="AO39" s="257">
        <v>42500</v>
      </c>
      <c r="AP39" s="257"/>
      <c r="AQ39" s="257"/>
      <c r="AR39" s="257"/>
      <c r="AS39" s="257"/>
      <c r="AT39" s="257">
        <v>20210</v>
      </c>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6"/>
      <c r="DZ39" s="256"/>
      <c r="EA39" s="257"/>
      <c r="EB39" s="257"/>
      <c r="EC39" s="257"/>
      <c r="ED39" s="257"/>
      <c r="EE39" s="257"/>
      <c r="EF39" s="257"/>
      <c r="EG39" s="257"/>
      <c r="EH39" s="256"/>
      <c r="EI39" s="257"/>
      <c r="EJ39" s="257"/>
      <c r="EK39" s="257"/>
      <c r="EL39" s="257"/>
      <c r="EM39" s="257"/>
      <c r="EN39" s="257"/>
      <c r="EO39" s="257"/>
      <c r="EP39" s="257"/>
      <c r="EQ39" s="257"/>
      <c r="ER39" s="257"/>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257"/>
      <c r="GF39" s="257"/>
      <c r="GG39" s="257"/>
      <c r="GH39" s="257"/>
      <c r="GI39" s="257"/>
      <c r="GJ39" s="257"/>
      <c r="GK39" s="257"/>
      <c r="GL39" s="257"/>
      <c r="GM39" s="257"/>
      <c r="GN39" s="257"/>
      <c r="GO39" s="257"/>
      <c r="GP39" s="257"/>
      <c r="GQ39" s="257"/>
      <c r="GR39" s="257"/>
      <c r="GS39" s="257"/>
      <c r="GT39" s="257"/>
      <c r="GU39" s="257"/>
      <c r="GV39" s="257"/>
      <c r="GW39" s="257"/>
      <c r="GX39" s="257"/>
      <c r="GY39" s="257"/>
      <c r="GZ39" s="257"/>
      <c r="HA39" s="257"/>
      <c r="HB39" s="257"/>
      <c r="HC39" s="257"/>
      <c r="HD39" s="257"/>
      <c r="HE39" s="257"/>
      <c r="HF39" s="257"/>
      <c r="HG39" s="257"/>
      <c r="HH39" s="257"/>
      <c r="HI39" s="257"/>
      <c r="HJ39" s="257"/>
      <c r="HK39" s="257"/>
      <c r="HL39" s="257"/>
      <c r="HM39" s="257"/>
      <c r="HN39" s="257"/>
      <c r="HO39" s="257"/>
      <c r="HP39" s="257"/>
      <c r="HQ39" s="257"/>
      <c r="HR39" s="257"/>
      <c r="HS39" s="257"/>
      <c r="HT39" s="257"/>
      <c r="HU39" s="257"/>
      <c r="HV39" s="257"/>
      <c r="HW39" s="257"/>
      <c r="HX39" s="257"/>
      <c r="HY39" s="257"/>
      <c r="HZ39" s="257"/>
      <c r="IA39" s="257"/>
      <c r="IB39" s="257"/>
      <c r="IC39" s="257"/>
      <c r="ID39" s="257"/>
      <c r="IE39" s="257"/>
      <c r="IF39" s="257"/>
      <c r="IG39" s="257"/>
      <c r="IH39" s="257"/>
      <c r="II39" s="257"/>
      <c r="IJ39" s="257"/>
      <c r="IK39" s="257"/>
      <c r="IL39" s="257"/>
      <c r="IM39" s="257"/>
      <c r="IN39" s="257"/>
      <c r="IO39" s="257"/>
      <c r="IP39" s="257"/>
      <c r="IQ39" s="257"/>
      <c r="IR39" s="257"/>
      <c r="IS39" s="257"/>
      <c r="IT39" s="257"/>
      <c r="IU39" s="257"/>
      <c r="IV39" s="257"/>
      <c r="IW39" s="257"/>
      <c r="IX39" s="257"/>
      <c r="IY39" s="257"/>
      <c r="IZ39" s="257"/>
      <c r="JA39" s="257"/>
      <c r="JB39" s="257"/>
      <c r="JC39" s="257"/>
      <c r="JD39" s="257"/>
      <c r="JE39" s="257"/>
      <c r="JF39" s="257"/>
      <c r="JG39" s="257"/>
      <c r="JH39" s="257"/>
      <c r="JI39" s="257"/>
      <c r="JJ39" s="257"/>
      <c r="JK39" s="257"/>
      <c r="JL39" s="257"/>
      <c r="JM39" s="257"/>
      <c r="JN39" s="257"/>
      <c r="JO39" s="257"/>
      <c r="JP39" s="257"/>
      <c r="JQ39" s="257"/>
      <c r="JR39" s="257"/>
      <c r="JS39" s="257"/>
      <c r="JT39" s="257"/>
      <c r="JU39" s="257"/>
      <c r="JV39" s="257"/>
      <c r="JW39" s="257"/>
      <c r="JX39" s="257"/>
      <c r="JY39" s="257"/>
      <c r="JZ39" s="257"/>
      <c r="KA39" s="257"/>
      <c r="KB39" s="257"/>
      <c r="KC39" s="257"/>
      <c r="KD39" s="257"/>
      <c r="KE39" s="257"/>
      <c r="KF39" s="257"/>
      <c r="KG39" s="257"/>
      <c r="KH39" s="257"/>
      <c r="KI39" s="257"/>
      <c r="KJ39" s="257"/>
      <c r="KK39" s="257"/>
      <c r="KL39" s="257"/>
      <c r="KM39" s="257"/>
      <c r="KN39" s="257"/>
      <c r="KO39" s="257"/>
      <c r="KP39" s="257"/>
      <c r="KQ39" s="257"/>
      <c r="KR39" s="257"/>
      <c r="KS39" s="257"/>
      <c r="KT39" s="257"/>
      <c r="KU39" s="257"/>
      <c r="KV39" s="257"/>
      <c r="KW39" s="257"/>
      <c r="KX39" s="257"/>
      <c r="KY39" s="257"/>
      <c r="KZ39" s="257"/>
      <c r="LA39" s="257"/>
      <c r="LB39" s="257"/>
      <c r="LC39" s="257"/>
      <c r="LD39" s="257"/>
      <c r="LE39" s="257"/>
      <c r="LF39" s="257"/>
      <c r="LG39" s="257"/>
      <c r="LH39" s="257"/>
      <c r="LI39" s="257"/>
      <c r="LJ39" s="257"/>
      <c r="LK39" s="257"/>
      <c r="LL39" s="257"/>
      <c r="LM39" s="257"/>
      <c r="LN39" s="257"/>
      <c r="LO39" s="257"/>
      <c r="LP39" s="257"/>
      <c r="LQ39" s="257"/>
      <c r="LR39" s="257"/>
      <c r="LS39" s="257"/>
      <c r="LT39" s="257"/>
      <c r="LU39" s="257"/>
      <c r="LV39" s="257"/>
      <c r="LW39" s="257"/>
      <c r="LX39" s="257"/>
      <c r="LY39" s="257"/>
      <c r="LZ39" s="257"/>
      <c r="MA39" s="257"/>
      <c r="MB39" s="257"/>
      <c r="MC39" s="257"/>
      <c r="MD39" s="257"/>
      <c r="ME39" s="257"/>
      <c r="MF39" s="257"/>
      <c r="MG39" s="257"/>
      <c r="MH39" s="257"/>
      <c r="MI39" s="257"/>
      <c r="MJ39" s="257"/>
      <c r="MK39" s="257"/>
      <c r="ML39" s="257"/>
      <c r="MM39" s="257"/>
      <c r="MN39" s="257"/>
      <c r="MO39" s="257"/>
      <c r="MP39" s="257"/>
      <c r="MQ39" s="257"/>
      <c r="MR39" s="257"/>
      <c r="MS39" s="257"/>
      <c r="MT39" s="257"/>
      <c r="MU39" s="257"/>
      <c r="MV39" s="257"/>
      <c r="MW39" s="257"/>
      <c r="MX39" s="257"/>
      <c r="MY39" s="257"/>
      <c r="MZ39" s="257"/>
      <c r="NA39" s="257"/>
      <c r="NB39" s="257"/>
      <c r="NC39" s="257"/>
      <c r="ND39" s="257"/>
      <c r="NE39" s="259"/>
      <c r="NF39" s="259"/>
      <c r="NG39" s="259"/>
      <c r="NH39" s="259"/>
      <c r="NI39" s="259"/>
      <c r="NJ39" s="259"/>
      <c r="NK39" s="259"/>
      <c r="NL39" s="259"/>
      <c r="NM39" s="259"/>
      <c r="NN39" s="259"/>
      <c r="NO39" s="259"/>
      <c r="NP39" s="259"/>
      <c r="NQ39" s="259"/>
      <c r="NR39" s="259"/>
      <c r="NS39" s="259"/>
      <c r="NT39" s="259"/>
      <c r="NU39" s="259"/>
      <c r="NV39" s="259"/>
      <c r="NW39" s="259"/>
      <c r="NX39" s="259"/>
      <c r="NY39" s="259"/>
      <c r="NZ39" s="259"/>
      <c r="OA39" s="259"/>
      <c r="OB39" s="259"/>
      <c r="OC39" s="259"/>
      <c r="OD39" s="259"/>
      <c r="OE39" s="259"/>
      <c r="OF39" s="259"/>
      <c r="OG39" s="259"/>
      <c r="OH39" s="259"/>
      <c r="OI39" s="259"/>
      <c r="OJ39" s="259"/>
      <c r="OK39" s="259"/>
      <c r="OL39" s="259"/>
      <c r="OM39" s="259"/>
      <c r="ON39" s="259"/>
      <c r="OO39" s="259"/>
      <c r="OP39" s="259"/>
      <c r="OQ39" s="259"/>
      <c r="OR39" s="259"/>
      <c r="OS39" s="259"/>
      <c r="OT39" s="259"/>
      <c r="OU39" s="259"/>
      <c r="OV39" s="259"/>
      <c r="OW39" s="259"/>
      <c r="OX39" s="259"/>
      <c r="OY39" s="259"/>
      <c r="OZ39" s="259"/>
      <c r="PA39" s="259"/>
      <c r="PB39" s="259"/>
      <c r="PC39" s="259"/>
      <c r="PD39" s="259"/>
      <c r="PE39" s="259"/>
      <c r="PF39" s="259"/>
      <c r="PG39" s="259"/>
      <c r="PH39" s="259"/>
      <c r="PI39" s="259"/>
      <c r="PJ39" s="259"/>
      <c r="PK39" s="259"/>
      <c r="PL39" s="259"/>
      <c r="PM39" s="259"/>
      <c r="PN39" s="259"/>
      <c r="PO39" s="259"/>
      <c r="PP39" s="259"/>
      <c r="PQ39" s="259"/>
      <c r="PR39" s="259"/>
      <c r="PS39" s="259"/>
      <c r="PT39" s="259"/>
      <c r="PU39" s="259"/>
      <c r="PV39" s="259"/>
      <c r="PW39" s="259"/>
      <c r="PX39" s="259"/>
      <c r="PY39" s="259"/>
      <c r="PZ39" s="259"/>
      <c r="QA39" s="259"/>
      <c r="QB39" s="259"/>
      <c r="QC39" s="259"/>
      <c r="QD39" s="259"/>
      <c r="QE39" s="259"/>
      <c r="QF39" s="259"/>
      <c r="QG39" s="259"/>
      <c r="QH39" s="259"/>
      <c r="QI39" s="259"/>
      <c r="QJ39" s="259"/>
      <c r="QK39" s="259"/>
      <c r="QL39" s="259"/>
      <c r="QM39" s="259"/>
      <c r="QN39" s="259"/>
      <c r="QP39" s="266">
        <v>0</v>
      </c>
      <c r="WM39" s="159"/>
      <c r="WN39" s="159"/>
      <c r="WO39" s="159"/>
      <c r="WP39" s="251">
        <v>120750</v>
      </c>
      <c r="WQ39" s="219"/>
      <c r="WR39" s="219">
        <v>120750</v>
      </c>
      <c r="XE39" s="159"/>
      <c r="XH39" s="266">
        <v>0</v>
      </c>
      <c r="YJ39" s="159"/>
      <c r="YK39" s="159"/>
      <c r="YM39" s="266">
        <v>0</v>
      </c>
      <c r="YN39" s="172"/>
      <c r="ZQ39" s="159"/>
      <c r="ZR39" s="159"/>
      <c r="ZS39" s="159"/>
    </row>
    <row r="40" spans="1:695">
      <c r="A40" s="261">
        <v>34</v>
      </c>
      <c r="B40" s="262" t="s">
        <v>136</v>
      </c>
      <c r="C40" s="240" t="s">
        <v>137</v>
      </c>
      <c r="D40" s="240" t="s">
        <v>138</v>
      </c>
      <c r="E40" s="250">
        <v>1559980</v>
      </c>
      <c r="F40" s="241" t="s">
        <v>421</v>
      </c>
      <c r="G40" s="251">
        <v>1559980</v>
      </c>
      <c r="H40" s="263"/>
      <c r="I40" s="264"/>
      <c r="J40" s="264"/>
      <c r="K40" s="264"/>
      <c r="L40" s="264"/>
      <c r="M40" s="264"/>
      <c r="N40" s="264"/>
      <c r="O40" s="264"/>
      <c r="P40" s="264"/>
      <c r="Q40" s="264"/>
      <c r="R40" s="264"/>
      <c r="S40" s="264"/>
      <c r="T40" s="264"/>
      <c r="U40" s="265">
        <v>206400</v>
      </c>
      <c r="V40" s="265">
        <v>0</v>
      </c>
      <c r="W40" s="265">
        <v>24000</v>
      </c>
      <c r="X40" s="265">
        <v>41400</v>
      </c>
      <c r="Y40" s="265">
        <v>136600</v>
      </c>
      <c r="Z40" s="265">
        <v>113500</v>
      </c>
      <c r="AA40" s="264">
        <v>315500</v>
      </c>
      <c r="AB40" s="257">
        <v>94100</v>
      </c>
      <c r="AC40" s="257"/>
      <c r="AD40" s="265"/>
      <c r="AE40" s="265">
        <v>66000</v>
      </c>
      <c r="AF40" s="265">
        <v>194400</v>
      </c>
      <c r="AG40" s="257">
        <v>55750</v>
      </c>
      <c r="AH40" s="257">
        <v>4500</v>
      </c>
      <c r="AI40" s="257"/>
      <c r="AJ40" s="257">
        <v>239100</v>
      </c>
      <c r="AK40" s="257">
        <v>273000</v>
      </c>
      <c r="AL40" s="257"/>
      <c r="AM40" s="257">
        <v>68730</v>
      </c>
      <c r="AN40" s="257"/>
      <c r="AO40" s="257">
        <v>42500</v>
      </c>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6"/>
      <c r="DZ40" s="256"/>
      <c r="EA40" s="257"/>
      <c r="EB40" s="257"/>
      <c r="EC40" s="257"/>
      <c r="ED40" s="257"/>
      <c r="EE40" s="257"/>
      <c r="EF40" s="257"/>
      <c r="EG40" s="257"/>
      <c r="EH40" s="256"/>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7"/>
      <c r="IW40" s="257"/>
      <c r="IX40" s="257"/>
      <c r="IY40" s="257"/>
      <c r="IZ40" s="257"/>
      <c r="JA40" s="257"/>
      <c r="JB40" s="257"/>
      <c r="JC40" s="257"/>
      <c r="JD40" s="257"/>
      <c r="JE40" s="257"/>
      <c r="JF40" s="257"/>
      <c r="JG40" s="257"/>
      <c r="JH40" s="257"/>
      <c r="JI40" s="257"/>
      <c r="JJ40" s="257"/>
      <c r="JK40" s="257"/>
      <c r="JL40" s="257"/>
      <c r="JM40" s="257"/>
      <c r="JN40" s="257"/>
      <c r="JO40" s="257"/>
      <c r="JP40" s="257"/>
      <c r="JQ40" s="257"/>
      <c r="JR40" s="257"/>
      <c r="JS40" s="257"/>
      <c r="JT40" s="257"/>
      <c r="JU40" s="257"/>
      <c r="JV40" s="257"/>
      <c r="JW40" s="257"/>
      <c r="JX40" s="257"/>
      <c r="JY40" s="257"/>
      <c r="JZ40" s="257"/>
      <c r="KA40" s="257"/>
      <c r="KB40" s="257"/>
      <c r="KC40" s="257"/>
      <c r="KD40" s="257"/>
      <c r="KE40" s="257"/>
      <c r="KF40" s="257"/>
      <c r="KG40" s="257"/>
      <c r="KH40" s="257"/>
      <c r="KI40" s="257"/>
      <c r="KJ40" s="257"/>
      <c r="KK40" s="257"/>
      <c r="KL40" s="257"/>
      <c r="KM40" s="257"/>
      <c r="KN40" s="257"/>
      <c r="KO40" s="257"/>
      <c r="KP40" s="257"/>
      <c r="KQ40" s="257"/>
      <c r="KR40" s="257"/>
      <c r="KS40" s="257"/>
      <c r="KT40" s="257"/>
      <c r="KU40" s="257"/>
      <c r="KV40" s="257"/>
      <c r="KW40" s="257"/>
      <c r="KX40" s="257"/>
      <c r="KY40" s="257"/>
      <c r="KZ40" s="257"/>
      <c r="LA40" s="257"/>
      <c r="LB40" s="257"/>
      <c r="LC40" s="257"/>
      <c r="LD40" s="257"/>
      <c r="LE40" s="257"/>
      <c r="LF40" s="257"/>
      <c r="LG40" s="257"/>
      <c r="LH40" s="257"/>
      <c r="LI40" s="257"/>
      <c r="LJ40" s="257"/>
      <c r="LK40" s="257"/>
      <c r="LL40" s="257"/>
      <c r="LM40" s="257"/>
      <c r="LN40" s="257"/>
      <c r="LO40" s="257"/>
      <c r="LP40" s="257"/>
      <c r="LQ40" s="257"/>
      <c r="LR40" s="257"/>
      <c r="LS40" s="257"/>
      <c r="LT40" s="257"/>
      <c r="LU40" s="257"/>
      <c r="LV40" s="257"/>
      <c r="LW40" s="257"/>
      <c r="LX40" s="257"/>
      <c r="LY40" s="257"/>
      <c r="LZ40" s="257"/>
      <c r="MA40" s="257"/>
      <c r="MB40" s="257"/>
      <c r="MC40" s="257"/>
      <c r="MD40" s="257"/>
      <c r="ME40" s="257"/>
      <c r="MF40" s="257"/>
      <c r="MG40" s="257"/>
      <c r="MH40" s="257"/>
      <c r="MI40" s="257"/>
      <c r="MJ40" s="257"/>
      <c r="MK40" s="257"/>
      <c r="ML40" s="257"/>
      <c r="MM40" s="257"/>
      <c r="MN40" s="257"/>
      <c r="MO40" s="257"/>
      <c r="MP40" s="257"/>
      <c r="MQ40" s="257"/>
      <c r="MR40" s="257"/>
      <c r="MS40" s="257"/>
      <c r="MT40" s="257"/>
      <c r="MU40" s="257"/>
      <c r="MV40" s="257"/>
      <c r="MW40" s="257"/>
      <c r="MX40" s="257"/>
      <c r="MY40" s="257"/>
      <c r="MZ40" s="257"/>
      <c r="NA40" s="257"/>
      <c r="NB40" s="257"/>
      <c r="NC40" s="257"/>
      <c r="ND40" s="257"/>
      <c r="NE40" s="259"/>
      <c r="NF40" s="259"/>
      <c r="NG40" s="259"/>
      <c r="NH40" s="259"/>
      <c r="NI40" s="259"/>
      <c r="NJ40" s="259"/>
      <c r="NK40" s="259"/>
      <c r="NL40" s="259"/>
      <c r="NM40" s="259"/>
      <c r="NN40" s="259"/>
      <c r="NO40" s="259"/>
      <c r="NP40" s="259"/>
      <c r="NQ40" s="259"/>
      <c r="NR40" s="259"/>
      <c r="NS40" s="259"/>
      <c r="NT40" s="259"/>
      <c r="NU40" s="259"/>
      <c r="NV40" s="259"/>
      <c r="NW40" s="259"/>
      <c r="NX40" s="259"/>
      <c r="NY40" s="259"/>
      <c r="NZ40" s="259"/>
      <c r="OA40" s="259"/>
      <c r="OB40" s="259"/>
      <c r="OC40" s="259"/>
      <c r="OD40" s="259"/>
      <c r="OE40" s="259"/>
      <c r="OF40" s="259"/>
      <c r="OG40" s="259"/>
      <c r="OH40" s="259"/>
      <c r="OI40" s="259"/>
      <c r="OJ40" s="259"/>
      <c r="OK40" s="259"/>
      <c r="OL40" s="259"/>
      <c r="OM40" s="259"/>
      <c r="ON40" s="259"/>
      <c r="OO40" s="259"/>
      <c r="OP40" s="259"/>
      <c r="OQ40" s="259"/>
      <c r="OR40" s="259"/>
      <c r="OS40" s="259"/>
      <c r="OT40" s="259"/>
      <c r="OU40" s="259"/>
      <c r="OV40" s="259"/>
      <c r="OW40" s="259"/>
      <c r="OX40" s="259"/>
      <c r="OY40" s="259"/>
      <c r="OZ40" s="259"/>
      <c r="PA40" s="259"/>
      <c r="PB40" s="259"/>
      <c r="PC40" s="259"/>
      <c r="PD40" s="259"/>
      <c r="PE40" s="259"/>
      <c r="PF40" s="259"/>
      <c r="PG40" s="259"/>
      <c r="PH40" s="259"/>
      <c r="PI40" s="259"/>
      <c r="PJ40" s="259"/>
      <c r="PK40" s="259"/>
      <c r="PL40" s="259"/>
      <c r="PM40" s="259"/>
      <c r="PN40" s="259"/>
      <c r="PO40" s="259"/>
      <c r="PP40" s="259"/>
      <c r="PQ40" s="259"/>
      <c r="PR40" s="259"/>
      <c r="PS40" s="259"/>
      <c r="PT40" s="259"/>
      <c r="PU40" s="259"/>
      <c r="PV40" s="259"/>
      <c r="PW40" s="259"/>
      <c r="PX40" s="259"/>
      <c r="PY40" s="259"/>
      <c r="PZ40" s="259"/>
      <c r="QA40" s="259"/>
      <c r="QB40" s="259"/>
      <c r="QC40" s="259"/>
      <c r="QD40" s="259"/>
      <c r="QE40" s="259"/>
      <c r="QF40" s="259"/>
      <c r="QG40" s="259"/>
      <c r="QH40" s="259"/>
      <c r="QI40" s="259"/>
      <c r="QJ40" s="259"/>
      <c r="QK40" s="259"/>
      <c r="QL40" s="259"/>
      <c r="QM40" s="259"/>
      <c r="QN40" s="259"/>
      <c r="QP40" s="266">
        <v>0</v>
      </c>
      <c r="WM40" s="159"/>
      <c r="WN40" s="159"/>
      <c r="WO40" s="159"/>
      <c r="WP40" s="251">
        <v>119640</v>
      </c>
      <c r="WQ40" s="219"/>
      <c r="WR40" s="219">
        <v>119640</v>
      </c>
      <c r="XE40" s="159"/>
      <c r="XH40" s="266">
        <v>0</v>
      </c>
      <c r="YJ40" s="159"/>
      <c r="YK40" s="159"/>
      <c r="YM40" s="266">
        <v>0</v>
      </c>
      <c r="YN40" s="172"/>
      <c r="ZQ40" s="159"/>
      <c r="ZR40" s="159"/>
      <c r="ZS40" s="159"/>
    </row>
    <row r="41" spans="1:695">
      <c r="A41" s="261">
        <v>35</v>
      </c>
      <c r="B41" s="262" t="s">
        <v>139</v>
      </c>
      <c r="C41" s="240" t="s">
        <v>140</v>
      </c>
      <c r="D41" s="240" t="s">
        <v>141</v>
      </c>
      <c r="E41" s="250">
        <v>1725385</v>
      </c>
      <c r="F41" s="241" t="s">
        <v>422</v>
      </c>
      <c r="G41" s="251">
        <v>1725385</v>
      </c>
      <c r="H41" s="263"/>
      <c r="I41" s="264"/>
      <c r="J41" s="264"/>
      <c r="K41" s="264"/>
      <c r="L41" s="264"/>
      <c r="M41" s="264"/>
      <c r="N41" s="264"/>
      <c r="O41" s="264"/>
      <c r="P41" s="264"/>
      <c r="Q41" s="264"/>
      <c r="R41" s="264"/>
      <c r="S41" s="264"/>
      <c r="T41" s="264"/>
      <c r="U41" s="265">
        <v>245400</v>
      </c>
      <c r="V41" s="265">
        <v>0</v>
      </c>
      <c r="W41" s="265">
        <v>24000</v>
      </c>
      <c r="X41" s="265">
        <v>41400</v>
      </c>
      <c r="Y41" s="265">
        <v>136600</v>
      </c>
      <c r="Z41" s="265">
        <v>145000</v>
      </c>
      <c r="AA41" s="264">
        <v>347000</v>
      </c>
      <c r="AB41" s="257">
        <v>96900</v>
      </c>
      <c r="AC41" s="257">
        <v>66000</v>
      </c>
      <c r="AD41" s="265"/>
      <c r="AE41" s="265"/>
      <c r="AF41" s="265">
        <v>153000</v>
      </c>
      <c r="AG41" s="257">
        <v>70750</v>
      </c>
      <c r="AH41" s="257">
        <v>0</v>
      </c>
      <c r="AI41" s="257"/>
      <c r="AJ41" s="257">
        <v>225060</v>
      </c>
      <c r="AK41" s="257">
        <v>401000</v>
      </c>
      <c r="AL41" s="257"/>
      <c r="AM41" s="257">
        <v>68730</v>
      </c>
      <c r="AN41" s="257">
        <v>32250</v>
      </c>
      <c r="AO41" s="257"/>
      <c r="AP41" s="257"/>
      <c r="AQ41" s="257"/>
      <c r="AR41" s="257"/>
      <c r="AS41" s="257"/>
      <c r="AT41" s="257">
        <v>19295</v>
      </c>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68"/>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6"/>
      <c r="DZ41" s="256"/>
      <c r="EA41" s="257"/>
      <c r="EB41" s="257"/>
      <c r="EC41" s="257"/>
      <c r="ED41" s="257"/>
      <c r="EE41" s="257"/>
      <c r="EF41" s="257"/>
      <c r="EG41" s="257"/>
      <c r="EH41" s="256"/>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c r="IG41" s="257"/>
      <c r="IH41" s="257"/>
      <c r="II41" s="257"/>
      <c r="IJ41" s="257"/>
      <c r="IK41" s="257"/>
      <c r="IL41" s="257"/>
      <c r="IM41" s="257"/>
      <c r="IN41" s="257"/>
      <c r="IO41" s="257"/>
      <c r="IP41" s="257"/>
      <c r="IQ41" s="257"/>
      <c r="IR41" s="257"/>
      <c r="IS41" s="257"/>
      <c r="IT41" s="257"/>
      <c r="IU41" s="257"/>
      <c r="IV41" s="257"/>
      <c r="IW41" s="257"/>
      <c r="IX41" s="257"/>
      <c r="IY41" s="257"/>
      <c r="IZ41" s="257"/>
      <c r="JA41" s="257"/>
      <c r="JB41" s="257"/>
      <c r="JC41" s="257"/>
      <c r="JD41" s="257"/>
      <c r="JE41" s="257"/>
      <c r="JF41" s="257"/>
      <c r="JG41" s="257"/>
      <c r="JH41" s="257"/>
      <c r="JI41" s="257"/>
      <c r="JJ41" s="257"/>
      <c r="JK41" s="257"/>
      <c r="JL41" s="257"/>
      <c r="JM41" s="257"/>
      <c r="JN41" s="257"/>
      <c r="JO41" s="257"/>
      <c r="JP41" s="257"/>
      <c r="JQ41" s="257"/>
      <c r="JR41" s="257"/>
      <c r="JS41" s="257"/>
      <c r="JT41" s="257"/>
      <c r="JU41" s="257"/>
      <c r="JV41" s="257"/>
      <c r="JW41" s="257"/>
      <c r="JX41" s="257"/>
      <c r="JY41" s="257"/>
      <c r="JZ41" s="257"/>
      <c r="KA41" s="257"/>
      <c r="KB41" s="257"/>
      <c r="KC41" s="257"/>
      <c r="KD41" s="257"/>
      <c r="KE41" s="257"/>
      <c r="KF41" s="257"/>
      <c r="KG41" s="257"/>
      <c r="KH41" s="257"/>
      <c r="KI41" s="257"/>
      <c r="KJ41" s="257"/>
      <c r="KK41" s="257"/>
      <c r="KL41" s="257"/>
      <c r="KM41" s="257"/>
      <c r="KN41" s="257"/>
      <c r="KO41" s="257"/>
      <c r="KP41" s="257"/>
      <c r="KQ41" s="257"/>
      <c r="KR41" s="257"/>
      <c r="KS41" s="257"/>
      <c r="KT41" s="257"/>
      <c r="KU41" s="257"/>
      <c r="KV41" s="257"/>
      <c r="KW41" s="257"/>
      <c r="KX41" s="257"/>
      <c r="KY41" s="257"/>
      <c r="KZ41" s="257"/>
      <c r="LA41" s="257"/>
      <c r="LB41" s="257"/>
      <c r="LC41" s="257"/>
      <c r="LD41" s="257"/>
      <c r="LE41" s="257"/>
      <c r="LF41" s="257"/>
      <c r="LG41" s="257"/>
      <c r="LH41" s="257"/>
      <c r="LI41" s="257"/>
      <c r="LJ41" s="257"/>
      <c r="LK41" s="257"/>
      <c r="LL41" s="257"/>
      <c r="LM41" s="257"/>
      <c r="LN41" s="257"/>
      <c r="LO41" s="257"/>
      <c r="LP41" s="257"/>
      <c r="LQ41" s="257"/>
      <c r="LR41" s="257"/>
      <c r="LS41" s="257"/>
      <c r="LT41" s="257"/>
      <c r="LU41" s="257"/>
      <c r="LV41" s="257"/>
      <c r="LW41" s="257"/>
      <c r="LX41" s="257"/>
      <c r="LY41" s="257"/>
      <c r="LZ41" s="257"/>
      <c r="MA41" s="257"/>
      <c r="MB41" s="257"/>
      <c r="MC41" s="257"/>
      <c r="MD41" s="257"/>
      <c r="ME41" s="257"/>
      <c r="MF41" s="257"/>
      <c r="MG41" s="257"/>
      <c r="MH41" s="257"/>
      <c r="MI41" s="257"/>
      <c r="MJ41" s="257"/>
      <c r="MK41" s="257"/>
      <c r="ML41" s="257"/>
      <c r="MM41" s="257"/>
      <c r="MN41" s="257"/>
      <c r="MO41" s="257"/>
      <c r="MP41" s="257"/>
      <c r="MQ41" s="257"/>
      <c r="MR41" s="257"/>
      <c r="MS41" s="257"/>
      <c r="MT41" s="257"/>
      <c r="MU41" s="257"/>
      <c r="MV41" s="257"/>
      <c r="MW41" s="257"/>
      <c r="MX41" s="257"/>
      <c r="MY41" s="257"/>
      <c r="MZ41" s="257"/>
      <c r="NA41" s="257"/>
      <c r="NB41" s="257"/>
      <c r="NC41" s="257"/>
      <c r="ND41" s="257"/>
      <c r="NE41" s="259"/>
      <c r="NF41" s="259"/>
      <c r="NG41" s="259"/>
      <c r="NH41" s="259"/>
      <c r="NI41" s="259"/>
      <c r="NJ41" s="259"/>
      <c r="NK41" s="259"/>
      <c r="NL41" s="259"/>
      <c r="NM41" s="259"/>
      <c r="NN41" s="259"/>
      <c r="NO41" s="259"/>
      <c r="NP41" s="259"/>
      <c r="NQ41" s="259"/>
      <c r="NR41" s="259"/>
      <c r="NS41" s="259"/>
      <c r="NT41" s="259"/>
      <c r="NU41" s="259"/>
      <c r="NV41" s="259"/>
      <c r="NW41" s="259"/>
      <c r="NX41" s="259"/>
      <c r="NY41" s="259"/>
      <c r="NZ41" s="259"/>
      <c r="OA41" s="259"/>
      <c r="OB41" s="259"/>
      <c r="OC41" s="259"/>
      <c r="OD41" s="259"/>
      <c r="OE41" s="259"/>
      <c r="OF41" s="259"/>
      <c r="OG41" s="259"/>
      <c r="OH41" s="259"/>
      <c r="OI41" s="259"/>
      <c r="OJ41" s="259"/>
      <c r="OK41" s="259"/>
      <c r="OL41" s="259"/>
      <c r="OM41" s="259"/>
      <c r="ON41" s="259"/>
      <c r="OO41" s="259"/>
      <c r="OP41" s="259"/>
      <c r="OQ41" s="259"/>
      <c r="OR41" s="259"/>
      <c r="OS41" s="259"/>
      <c r="OT41" s="259"/>
      <c r="OU41" s="259"/>
      <c r="OV41" s="259"/>
      <c r="OW41" s="259"/>
      <c r="OX41" s="259"/>
      <c r="OY41" s="259"/>
      <c r="OZ41" s="259"/>
      <c r="PA41" s="259"/>
      <c r="PB41" s="259"/>
      <c r="PC41" s="259"/>
      <c r="PD41" s="259"/>
      <c r="PE41" s="259"/>
      <c r="PF41" s="259"/>
      <c r="PG41" s="259"/>
      <c r="PH41" s="259"/>
      <c r="PI41" s="259"/>
      <c r="PJ41" s="259"/>
      <c r="PK41" s="259"/>
      <c r="PL41" s="259"/>
      <c r="PM41" s="259"/>
      <c r="PN41" s="259"/>
      <c r="PO41" s="259"/>
      <c r="PP41" s="259"/>
      <c r="PQ41" s="259"/>
      <c r="PR41" s="259"/>
      <c r="PS41" s="259"/>
      <c r="PT41" s="259"/>
      <c r="PU41" s="259"/>
      <c r="PV41" s="259"/>
      <c r="PW41" s="259"/>
      <c r="PX41" s="259"/>
      <c r="PY41" s="259"/>
      <c r="PZ41" s="259"/>
      <c r="QA41" s="259"/>
      <c r="QB41" s="259"/>
      <c r="QC41" s="259"/>
      <c r="QD41" s="259"/>
      <c r="QE41" s="259"/>
      <c r="QF41" s="259"/>
      <c r="QG41" s="259"/>
      <c r="QH41" s="259"/>
      <c r="QI41" s="259"/>
      <c r="QJ41" s="259"/>
      <c r="QK41" s="259"/>
      <c r="QL41" s="259"/>
      <c r="QM41" s="259"/>
      <c r="QN41" s="259"/>
      <c r="QP41" s="266">
        <v>0</v>
      </c>
      <c r="WM41" s="159"/>
      <c r="WN41" s="159"/>
      <c r="WO41" s="159"/>
      <c r="WP41" s="251">
        <v>0</v>
      </c>
      <c r="WQ41" s="219"/>
      <c r="WR41" s="219">
        <v>0</v>
      </c>
      <c r="XE41" s="159"/>
      <c r="XH41" s="266">
        <v>0</v>
      </c>
      <c r="YJ41" s="159"/>
      <c r="YK41" s="159"/>
      <c r="YM41" s="266">
        <v>0</v>
      </c>
      <c r="YN41" s="172"/>
      <c r="ZQ41" s="159"/>
      <c r="ZR41" s="159"/>
      <c r="ZS41" s="159"/>
    </row>
    <row r="42" spans="1:695">
      <c r="A42" s="261">
        <v>36</v>
      </c>
      <c r="B42" s="262" t="s">
        <v>142</v>
      </c>
      <c r="C42" s="240" t="s">
        <v>143</v>
      </c>
      <c r="D42" s="240" t="s">
        <v>144</v>
      </c>
      <c r="E42" s="250">
        <v>2321845</v>
      </c>
      <c r="F42" s="241" t="s">
        <v>423</v>
      </c>
      <c r="G42" s="251">
        <v>2321845</v>
      </c>
      <c r="H42" s="263"/>
      <c r="I42" s="264"/>
      <c r="J42" s="264"/>
      <c r="K42" s="264"/>
      <c r="L42" s="264"/>
      <c r="M42" s="264"/>
      <c r="N42" s="264"/>
      <c r="O42" s="264"/>
      <c r="P42" s="264"/>
      <c r="Q42" s="264"/>
      <c r="R42" s="264"/>
      <c r="S42" s="264"/>
      <c r="T42" s="264"/>
      <c r="U42" s="265">
        <v>450000</v>
      </c>
      <c r="V42" s="265">
        <v>0</v>
      </c>
      <c r="W42" s="265">
        <v>24000</v>
      </c>
      <c r="X42" s="265">
        <v>41400</v>
      </c>
      <c r="Y42" s="265">
        <v>136700</v>
      </c>
      <c r="Z42" s="265">
        <v>152400</v>
      </c>
      <c r="AA42" s="264">
        <v>354500</v>
      </c>
      <c r="AB42" s="257"/>
      <c r="AC42" s="257">
        <v>165700</v>
      </c>
      <c r="AD42" s="265"/>
      <c r="AE42" s="265"/>
      <c r="AF42" s="265">
        <v>235800</v>
      </c>
      <c r="AG42" s="257">
        <v>289450</v>
      </c>
      <c r="AH42" s="257">
        <v>2250</v>
      </c>
      <c r="AI42" s="257">
        <v>157800</v>
      </c>
      <c r="AJ42" s="257">
        <v>186490</v>
      </c>
      <c r="AK42" s="257">
        <v>273000</v>
      </c>
      <c r="AL42" s="257"/>
      <c r="AM42" s="257">
        <v>68730</v>
      </c>
      <c r="AN42" s="257">
        <v>80000</v>
      </c>
      <c r="AO42" s="257">
        <v>37000</v>
      </c>
      <c r="AP42" s="257"/>
      <c r="AQ42" s="257"/>
      <c r="AR42" s="257"/>
      <c r="AS42" s="257"/>
      <c r="AT42" s="257">
        <v>21125</v>
      </c>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6"/>
      <c r="DZ42" s="256"/>
      <c r="EA42" s="257"/>
      <c r="EB42" s="257"/>
      <c r="EC42" s="257"/>
      <c r="ED42" s="257"/>
      <c r="EE42" s="257"/>
      <c r="EF42" s="257"/>
      <c r="EG42" s="257"/>
      <c r="EH42" s="256"/>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c r="IW42" s="257"/>
      <c r="IX42" s="257"/>
      <c r="IY42" s="257"/>
      <c r="IZ42" s="257"/>
      <c r="JA42" s="257"/>
      <c r="JB42" s="257"/>
      <c r="JC42" s="257"/>
      <c r="JD42" s="257"/>
      <c r="JE42" s="257"/>
      <c r="JF42" s="257"/>
      <c r="JG42" s="257"/>
      <c r="JH42" s="257"/>
      <c r="JI42" s="257"/>
      <c r="JJ42" s="257"/>
      <c r="JK42" s="257"/>
      <c r="JL42" s="257"/>
      <c r="JM42" s="257"/>
      <c r="JN42" s="257"/>
      <c r="JO42" s="257"/>
      <c r="JP42" s="257"/>
      <c r="JQ42" s="257"/>
      <c r="JR42" s="257"/>
      <c r="JS42" s="257"/>
      <c r="JT42" s="257"/>
      <c r="JU42" s="257"/>
      <c r="JV42" s="257"/>
      <c r="JW42" s="257"/>
      <c r="JX42" s="257"/>
      <c r="JY42" s="257"/>
      <c r="JZ42" s="257"/>
      <c r="KA42" s="257"/>
      <c r="KB42" s="257"/>
      <c r="KC42" s="257"/>
      <c r="KD42" s="257"/>
      <c r="KE42" s="257"/>
      <c r="KF42" s="257"/>
      <c r="KG42" s="257"/>
      <c r="KH42" s="257"/>
      <c r="KI42" s="257"/>
      <c r="KJ42" s="257"/>
      <c r="KK42" s="257"/>
      <c r="KL42" s="257"/>
      <c r="KM42" s="257"/>
      <c r="KN42" s="257"/>
      <c r="KO42" s="257"/>
      <c r="KP42" s="257"/>
      <c r="KQ42" s="257"/>
      <c r="KR42" s="257"/>
      <c r="KS42" s="257"/>
      <c r="KT42" s="257"/>
      <c r="KU42" s="257"/>
      <c r="KV42" s="257"/>
      <c r="KW42" s="257"/>
      <c r="KX42" s="257"/>
      <c r="KY42" s="257"/>
      <c r="KZ42" s="257"/>
      <c r="LA42" s="257"/>
      <c r="LB42" s="257"/>
      <c r="LC42" s="257"/>
      <c r="LD42" s="257"/>
      <c r="LE42" s="257"/>
      <c r="LF42" s="257"/>
      <c r="LG42" s="257"/>
      <c r="LH42" s="257"/>
      <c r="LI42" s="257"/>
      <c r="LJ42" s="257"/>
      <c r="LK42" s="257"/>
      <c r="LL42" s="257"/>
      <c r="LM42" s="257"/>
      <c r="LN42" s="257"/>
      <c r="LO42" s="257"/>
      <c r="LP42" s="257"/>
      <c r="LQ42" s="257"/>
      <c r="LR42" s="257"/>
      <c r="LS42" s="257"/>
      <c r="LT42" s="257"/>
      <c r="LU42" s="257"/>
      <c r="LV42" s="257"/>
      <c r="LW42" s="257"/>
      <c r="LX42" s="257"/>
      <c r="LY42" s="257"/>
      <c r="LZ42" s="257"/>
      <c r="MA42" s="257"/>
      <c r="MB42" s="257"/>
      <c r="MC42" s="257"/>
      <c r="MD42" s="257"/>
      <c r="ME42" s="257"/>
      <c r="MF42" s="257"/>
      <c r="MG42" s="257"/>
      <c r="MH42" s="257"/>
      <c r="MI42" s="257"/>
      <c r="MJ42" s="257"/>
      <c r="MK42" s="257"/>
      <c r="ML42" s="257"/>
      <c r="MM42" s="257"/>
      <c r="MN42" s="257"/>
      <c r="MO42" s="257"/>
      <c r="MP42" s="257"/>
      <c r="MQ42" s="257"/>
      <c r="MR42" s="257"/>
      <c r="MS42" s="257"/>
      <c r="MT42" s="257"/>
      <c r="MU42" s="257"/>
      <c r="MV42" s="257"/>
      <c r="MW42" s="257"/>
      <c r="MX42" s="257"/>
      <c r="MY42" s="257"/>
      <c r="MZ42" s="257"/>
      <c r="NA42" s="257"/>
      <c r="NB42" s="257"/>
      <c r="NC42" s="257"/>
      <c r="ND42" s="257"/>
      <c r="NE42" s="259"/>
      <c r="NF42" s="259"/>
      <c r="NG42" s="259"/>
      <c r="NH42" s="259"/>
      <c r="NI42" s="259"/>
      <c r="NJ42" s="259"/>
      <c r="NK42" s="259"/>
      <c r="NL42" s="259"/>
      <c r="NM42" s="259"/>
      <c r="NN42" s="259"/>
      <c r="NO42" s="259"/>
      <c r="NP42" s="259"/>
      <c r="NQ42" s="259"/>
      <c r="NR42" s="259"/>
      <c r="NS42" s="259"/>
      <c r="NT42" s="259"/>
      <c r="NU42" s="259"/>
      <c r="NV42" s="259"/>
      <c r="NW42" s="259"/>
      <c r="NX42" s="259"/>
      <c r="NY42" s="259"/>
      <c r="NZ42" s="259"/>
      <c r="OA42" s="259"/>
      <c r="OB42" s="259"/>
      <c r="OC42" s="259"/>
      <c r="OD42" s="259"/>
      <c r="OE42" s="259"/>
      <c r="OF42" s="259"/>
      <c r="OG42" s="259"/>
      <c r="OH42" s="259"/>
      <c r="OI42" s="259"/>
      <c r="OJ42" s="259"/>
      <c r="OK42" s="259"/>
      <c r="OL42" s="259"/>
      <c r="OM42" s="259"/>
      <c r="ON42" s="259"/>
      <c r="OO42" s="259"/>
      <c r="OP42" s="259"/>
      <c r="OQ42" s="259"/>
      <c r="OR42" s="259"/>
      <c r="OS42" s="259"/>
      <c r="OT42" s="259"/>
      <c r="OU42" s="259"/>
      <c r="OV42" s="259"/>
      <c r="OW42" s="259"/>
      <c r="OX42" s="259"/>
      <c r="OY42" s="259"/>
      <c r="OZ42" s="259"/>
      <c r="PA42" s="259"/>
      <c r="PB42" s="259"/>
      <c r="PC42" s="259"/>
      <c r="PD42" s="259"/>
      <c r="PE42" s="259"/>
      <c r="PF42" s="259"/>
      <c r="PG42" s="259"/>
      <c r="PH42" s="259"/>
      <c r="PI42" s="259"/>
      <c r="PJ42" s="259"/>
      <c r="PK42" s="259"/>
      <c r="PL42" s="259"/>
      <c r="PM42" s="259"/>
      <c r="PN42" s="259"/>
      <c r="PO42" s="259"/>
      <c r="PP42" s="259"/>
      <c r="PQ42" s="259"/>
      <c r="PR42" s="259"/>
      <c r="PS42" s="259"/>
      <c r="PT42" s="259"/>
      <c r="PU42" s="259"/>
      <c r="PV42" s="259"/>
      <c r="PW42" s="259"/>
      <c r="PX42" s="259"/>
      <c r="PY42" s="259"/>
      <c r="PZ42" s="259"/>
      <c r="QA42" s="259"/>
      <c r="QB42" s="259"/>
      <c r="QC42" s="259"/>
      <c r="QD42" s="259"/>
      <c r="QE42" s="259"/>
      <c r="QF42" s="259"/>
      <c r="QG42" s="259"/>
      <c r="QH42" s="259"/>
      <c r="QI42" s="259"/>
      <c r="QJ42" s="259"/>
      <c r="QK42" s="259"/>
      <c r="QL42" s="259"/>
      <c r="QM42" s="259"/>
      <c r="QN42" s="259"/>
      <c r="QP42" s="266">
        <v>0</v>
      </c>
      <c r="WM42" s="159"/>
      <c r="WN42" s="159"/>
      <c r="WO42" s="159"/>
      <c r="WP42" s="251">
        <v>56160</v>
      </c>
      <c r="WQ42" s="219"/>
      <c r="WR42" s="219">
        <v>56160</v>
      </c>
      <c r="XE42" s="159"/>
      <c r="XH42" s="266">
        <v>0</v>
      </c>
      <c r="YJ42" s="159"/>
      <c r="YK42" s="159"/>
      <c r="YM42" s="266">
        <v>0</v>
      </c>
      <c r="YN42" s="172"/>
      <c r="ZQ42" s="159"/>
      <c r="ZR42" s="159"/>
      <c r="ZS42" s="159"/>
    </row>
    <row r="43" spans="1:695">
      <c r="A43" s="261">
        <v>37</v>
      </c>
      <c r="B43" s="262" t="s">
        <v>145</v>
      </c>
      <c r="C43" s="240" t="s">
        <v>146</v>
      </c>
      <c r="D43" s="240" t="s">
        <v>147</v>
      </c>
      <c r="E43" s="250">
        <v>2180455</v>
      </c>
      <c r="F43" s="241" t="s">
        <v>424</v>
      </c>
      <c r="G43" s="251">
        <v>2180455</v>
      </c>
      <c r="H43" s="263"/>
      <c r="I43" s="264"/>
      <c r="J43" s="264"/>
      <c r="K43" s="264"/>
      <c r="L43" s="264"/>
      <c r="M43" s="264"/>
      <c r="N43" s="264"/>
      <c r="O43" s="264"/>
      <c r="P43" s="264"/>
      <c r="Q43" s="264"/>
      <c r="R43" s="264"/>
      <c r="S43" s="264"/>
      <c r="T43" s="264"/>
      <c r="U43" s="265">
        <v>300000</v>
      </c>
      <c r="V43" s="265">
        <v>0</v>
      </c>
      <c r="W43" s="265">
        <v>24000</v>
      </c>
      <c r="X43" s="265">
        <v>74400</v>
      </c>
      <c r="Y43" s="265">
        <v>166900</v>
      </c>
      <c r="Z43" s="265">
        <v>114000</v>
      </c>
      <c r="AA43" s="264">
        <v>379300</v>
      </c>
      <c r="AB43" s="257">
        <v>96700</v>
      </c>
      <c r="AC43" s="257">
        <v>132000</v>
      </c>
      <c r="AD43" s="265"/>
      <c r="AE43" s="265"/>
      <c r="AF43" s="265">
        <v>208800</v>
      </c>
      <c r="AG43" s="257">
        <v>536950</v>
      </c>
      <c r="AH43" s="257">
        <v>11250</v>
      </c>
      <c r="AI43" s="257"/>
      <c r="AJ43" s="257">
        <v>166640</v>
      </c>
      <c r="AK43" s="257">
        <v>229000</v>
      </c>
      <c r="AL43" s="257">
        <v>66440</v>
      </c>
      <c r="AM43" s="257"/>
      <c r="AN43" s="257">
        <v>32250</v>
      </c>
      <c r="AO43" s="257"/>
      <c r="AP43" s="257"/>
      <c r="AQ43" s="257"/>
      <c r="AR43" s="257"/>
      <c r="AS43" s="257"/>
      <c r="AT43" s="257">
        <v>21125</v>
      </c>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6"/>
      <c r="DZ43" s="256"/>
      <c r="EA43" s="257"/>
      <c r="EB43" s="257"/>
      <c r="EC43" s="257"/>
      <c r="ED43" s="257"/>
      <c r="EE43" s="257"/>
      <c r="EF43" s="257"/>
      <c r="EG43" s="257"/>
      <c r="EH43" s="256"/>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c r="HZ43" s="257"/>
      <c r="IA43" s="257"/>
      <c r="IB43" s="257"/>
      <c r="IC43" s="257"/>
      <c r="ID43" s="257"/>
      <c r="IE43" s="257"/>
      <c r="IF43" s="257"/>
      <c r="IG43" s="257"/>
      <c r="IH43" s="257"/>
      <c r="II43" s="257"/>
      <c r="IJ43" s="257"/>
      <c r="IK43" s="257"/>
      <c r="IL43" s="257"/>
      <c r="IM43" s="257"/>
      <c r="IN43" s="257"/>
      <c r="IO43" s="257"/>
      <c r="IP43" s="257"/>
      <c r="IQ43" s="257"/>
      <c r="IR43" s="257"/>
      <c r="IS43" s="257"/>
      <c r="IT43" s="257"/>
      <c r="IU43" s="257"/>
      <c r="IV43" s="257"/>
      <c r="IW43" s="257"/>
      <c r="IX43" s="257"/>
      <c r="IY43" s="257"/>
      <c r="IZ43" s="257"/>
      <c r="JA43" s="257"/>
      <c r="JB43" s="257"/>
      <c r="JC43" s="257"/>
      <c r="JD43" s="257"/>
      <c r="JE43" s="257"/>
      <c r="JF43" s="257"/>
      <c r="JG43" s="257"/>
      <c r="JH43" s="257"/>
      <c r="JI43" s="257"/>
      <c r="JJ43" s="257"/>
      <c r="JK43" s="257"/>
      <c r="JL43" s="257"/>
      <c r="JM43" s="257"/>
      <c r="JN43" s="257"/>
      <c r="JO43" s="257"/>
      <c r="JP43" s="257"/>
      <c r="JQ43" s="257"/>
      <c r="JR43" s="257"/>
      <c r="JS43" s="257"/>
      <c r="JT43" s="257"/>
      <c r="JU43" s="257"/>
      <c r="JV43" s="257"/>
      <c r="JW43" s="257"/>
      <c r="JX43" s="257"/>
      <c r="JY43" s="257"/>
      <c r="JZ43" s="257"/>
      <c r="KA43" s="257"/>
      <c r="KB43" s="257"/>
      <c r="KC43" s="257"/>
      <c r="KD43" s="257"/>
      <c r="KE43" s="257"/>
      <c r="KF43" s="257"/>
      <c r="KG43" s="257"/>
      <c r="KH43" s="257"/>
      <c r="KI43" s="257"/>
      <c r="KJ43" s="257"/>
      <c r="KK43" s="257"/>
      <c r="KL43" s="257"/>
      <c r="KM43" s="257"/>
      <c r="KN43" s="257"/>
      <c r="KO43" s="257"/>
      <c r="KP43" s="257"/>
      <c r="KQ43" s="257"/>
      <c r="KR43" s="257"/>
      <c r="KS43" s="257"/>
      <c r="KT43" s="257"/>
      <c r="KU43" s="257"/>
      <c r="KV43" s="257"/>
      <c r="KW43" s="257"/>
      <c r="KX43" s="257"/>
      <c r="KY43" s="257"/>
      <c r="KZ43" s="257"/>
      <c r="LA43" s="257"/>
      <c r="LB43" s="257"/>
      <c r="LC43" s="257"/>
      <c r="LD43" s="257"/>
      <c r="LE43" s="257"/>
      <c r="LF43" s="257"/>
      <c r="LG43" s="257"/>
      <c r="LH43" s="257"/>
      <c r="LI43" s="257"/>
      <c r="LJ43" s="257"/>
      <c r="LK43" s="257"/>
      <c r="LL43" s="257"/>
      <c r="LM43" s="257"/>
      <c r="LN43" s="257"/>
      <c r="LO43" s="257"/>
      <c r="LP43" s="257"/>
      <c r="LQ43" s="257"/>
      <c r="LR43" s="257"/>
      <c r="LS43" s="257"/>
      <c r="LT43" s="257"/>
      <c r="LU43" s="257"/>
      <c r="LV43" s="257"/>
      <c r="LW43" s="257"/>
      <c r="LX43" s="257"/>
      <c r="LY43" s="257"/>
      <c r="LZ43" s="257"/>
      <c r="MA43" s="257"/>
      <c r="MB43" s="257"/>
      <c r="MC43" s="257"/>
      <c r="MD43" s="257"/>
      <c r="ME43" s="257"/>
      <c r="MF43" s="257"/>
      <c r="MG43" s="257"/>
      <c r="MH43" s="257"/>
      <c r="MI43" s="257"/>
      <c r="MJ43" s="257"/>
      <c r="MK43" s="257"/>
      <c r="ML43" s="257"/>
      <c r="MM43" s="257"/>
      <c r="MN43" s="257"/>
      <c r="MO43" s="257"/>
      <c r="MP43" s="257"/>
      <c r="MQ43" s="257"/>
      <c r="MR43" s="257"/>
      <c r="MS43" s="257"/>
      <c r="MT43" s="257"/>
      <c r="MU43" s="257"/>
      <c r="MV43" s="257"/>
      <c r="MW43" s="257"/>
      <c r="MX43" s="257"/>
      <c r="MY43" s="257"/>
      <c r="MZ43" s="257"/>
      <c r="NA43" s="257"/>
      <c r="NB43" s="257"/>
      <c r="NC43" s="257"/>
      <c r="ND43" s="257"/>
      <c r="NE43" s="259"/>
      <c r="NF43" s="259"/>
      <c r="NG43" s="259"/>
      <c r="NH43" s="259"/>
      <c r="NI43" s="259"/>
      <c r="NJ43" s="259"/>
      <c r="NK43" s="259"/>
      <c r="NL43" s="259"/>
      <c r="NM43" s="259"/>
      <c r="NN43" s="259"/>
      <c r="NO43" s="259"/>
      <c r="NP43" s="259"/>
      <c r="NQ43" s="259"/>
      <c r="NR43" s="259"/>
      <c r="NS43" s="259"/>
      <c r="NT43" s="259"/>
      <c r="NU43" s="259"/>
      <c r="NV43" s="259"/>
      <c r="NW43" s="259"/>
      <c r="NX43" s="259"/>
      <c r="NY43" s="259"/>
      <c r="NZ43" s="259"/>
      <c r="OA43" s="259"/>
      <c r="OB43" s="259"/>
      <c r="OC43" s="259"/>
      <c r="OD43" s="259"/>
      <c r="OE43" s="259"/>
      <c r="OF43" s="259"/>
      <c r="OG43" s="259"/>
      <c r="OH43" s="259"/>
      <c r="OI43" s="259"/>
      <c r="OJ43" s="259"/>
      <c r="OK43" s="259"/>
      <c r="OL43" s="259"/>
      <c r="OM43" s="259"/>
      <c r="ON43" s="259"/>
      <c r="OO43" s="259"/>
      <c r="OP43" s="259"/>
      <c r="OQ43" s="259"/>
      <c r="OR43" s="259"/>
      <c r="OS43" s="259"/>
      <c r="OT43" s="259"/>
      <c r="OU43" s="259"/>
      <c r="OV43" s="259"/>
      <c r="OW43" s="259"/>
      <c r="OX43" s="259"/>
      <c r="OY43" s="259"/>
      <c r="OZ43" s="259"/>
      <c r="PA43" s="259"/>
      <c r="PB43" s="259"/>
      <c r="PC43" s="259"/>
      <c r="PD43" s="259"/>
      <c r="PE43" s="259"/>
      <c r="PF43" s="259"/>
      <c r="PG43" s="259"/>
      <c r="PH43" s="259"/>
      <c r="PI43" s="259"/>
      <c r="PJ43" s="259"/>
      <c r="PK43" s="259"/>
      <c r="PL43" s="259"/>
      <c r="PM43" s="259"/>
      <c r="PN43" s="259"/>
      <c r="PO43" s="259"/>
      <c r="PP43" s="259"/>
      <c r="PQ43" s="259"/>
      <c r="PR43" s="259"/>
      <c r="PS43" s="259"/>
      <c r="PT43" s="259"/>
      <c r="PU43" s="259"/>
      <c r="PV43" s="259"/>
      <c r="PW43" s="259"/>
      <c r="PX43" s="259"/>
      <c r="PY43" s="259"/>
      <c r="PZ43" s="259"/>
      <c r="QA43" s="259"/>
      <c r="QB43" s="259"/>
      <c r="QC43" s="259"/>
      <c r="QD43" s="259"/>
      <c r="QE43" s="259"/>
      <c r="QF43" s="259"/>
      <c r="QG43" s="259"/>
      <c r="QH43" s="259"/>
      <c r="QI43" s="259"/>
      <c r="QJ43" s="259"/>
      <c r="QK43" s="259"/>
      <c r="QL43" s="259"/>
      <c r="QM43" s="259"/>
      <c r="QN43" s="259"/>
      <c r="QP43" s="266">
        <v>0</v>
      </c>
      <c r="WM43" s="159"/>
      <c r="WN43" s="159"/>
      <c r="WO43" s="159"/>
      <c r="WP43" s="251">
        <v>310320</v>
      </c>
      <c r="WQ43" s="219"/>
      <c r="WR43" s="219">
        <v>310320</v>
      </c>
      <c r="XE43" s="159"/>
      <c r="XH43" s="266">
        <v>0</v>
      </c>
      <c r="YJ43" s="159"/>
      <c r="YK43" s="159"/>
      <c r="YM43" s="266">
        <v>0</v>
      </c>
      <c r="YN43" s="172"/>
      <c r="ZQ43" s="159"/>
      <c r="ZR43" s="159"/>
      <c r="ZS43" s="159"/>
    </row>
    <row r="44" spans="1:695">
      <c r="A44" s="261">
        <v>38</v>
      </c>
      <c r="B44" s="262" t="s">
        <v>148</v>
      </c>
      <c r="C44" s="240" t="s">
        <v>149</v>
      </c>
      <c r="D44" s="240" t="s">
        <v>150</v>
      </c>
      <c r="E44" s="250">
        <v>1324165</v>
      </c>
      <c r="F44" s="241" t="s">
        <v>425</v>
      </c>
      <c r="G44" s="251">
        <v>1324165</v>
      </c>
      <c r="H44" s="263"/>
      <c r="I44" s="264"/>
      <c r="J44" s="264"/>
      <c r="K44" s="264"/>
      <c r="L44" s="264"/>
      <c r="M44" s="264"/>
      <c r="N44" s="264"/>
      <c r="O44" s="264"/>
      <c r="P44" s="264"/>
      <c r="Q44" s="264"/>
      <c r="R44" s="264"/>
      <c r="S44" s="264"/>
      <c r="T44" s="264"/>
      <c r="U44" s="265">
        <v>283000</v>
      </c>
      <c r="V44" s="265">
        <v>0</v>
      </c>
      <c r="W44" s="265">
        <v>24000</v>
      </c>
      <c r="X44" s="265">
        <v>41400</v>
      </c>
      <c r="Y44" s="265">
        <v>136700</v>
      </c>
      <c r="Z44" s="265">
        <v>120100</v>
      </c>
      <c r="AA44" s="264">
        <v>322200</v>
      </c>
      <c r="AB44" s="257"/>
      <c r="AC44" s="257"/>
      <c r="AD44" s="265">
        <v>66000</v>
      </c>
      <c r="AE44" s="265"/>
      <c r="AF44" s="265">
        <v>245600</v>
      </c>
      <c r="AG44" s="257">
        <v>45750</v>
      </c>
      <c r="AH44" s="257">
        <v>4500</v>
      </c>
      <c r="AI44" s="257"/>
      <c r="AJ44" s="257">
        <v>235010</v>
      </c>
      <c r="AK44" s="257"/>
      <c r="AL44" s="257"/>
      <c r="AM44" s="257">
        <v>68730</v>
      </c>
      <c r="AN44" s="257">
        <v>32250</v>
      </c>
      <c r="AO44" s="257"/>
      <c r="AP44" s="257"/>
      <c r="AQ44" s="257"/>
      <c r="AR44" s="257"/>
      <c r="AS44" s="257"/>
      <c r="AT44" s="257">
        <v>21125</v>
      </c>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6"/>
      <c r="DZ44" s="256"/>
      <c r="EA44" s="257"/>
      <c r="EB44" s="257"/>
      <c r="EC44" s="257"/>
      <c r="ED44" s="257"/>
      <c r="EE44" s="257"/>
      <c r="EF44" s="257"/>
      <c r="EG44" s="257"/>
      <c r="EH44" s="256"/>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c r="IT44" s="257"/>
      <c r="IU44" s="257"/>
      <c r="IV44" s="257"/>
      <c r="IW44" s="257"/>
      <c r="IX44" s="257"/>
      <c r="IY44" s="257"/>
      <c r="IZ44" s="257"/>
      <c r="JA44" s="257"/>
      <c r="JB44" s="257"/>
      <c r="JC44" s="257"/>
      <c r="JD44" s="257"/>
      <c r="JE44" s="257"/>
      <c r="JF44" s="257"/>
      <c r="JG44" s="257"/>
      <c r="JH44" s="257"/>
      <c r="JI44" s="257"/>
      <c r="JJ44" s="257"/>
      <c r="JK44" s="257"/>
      <c r="JL44" s="257"/>
      <c r="JM44" s="257"/>
      <c r="JN44" s="257"/>
      <c r="JO44" s="257"/>
      <c r="JP44" s="257"/>
      <c r="JQ44" s="257"/>
      <c r="JR44" s="257"/>
      <c r="JS44" s="257"/>
      <c r="JT44" s="257"/>
      <c r="JU44" s="257"/>
      <c r="JV44" s="257"/>
      <c r="JW44" s="257"/>
      <c r="JX44" s="257"/>
      <c r="JY44" s="257"/>
      <c r="JZ44" s="257"/>
      <c r="KA44" s="257"/>
      <c r="KB44" s="257"/>
      <c r="KC44" s="257"/>
      <c r="KD44" s="257"/>
      <c r="KE44" s="257"/>
      <c r="KF44" s="257"/>
      <c r="KG44" s="257"/>
      <c r="KH44" s="257"/>
      <c r="KI44" s="257"/>
      <c r="KJ44" s="257"/>
      <c r="KK44" s="257"/>
      <c r="KL44" s="257"/>
      <c r="KM44" s="257"/>
      <c r="KN44" s="257"/>
      <c r="KO44" s="257"/>
      <c r="KP44" s="257"/>
      <c r="KQ44" s="257"/>
      <c r="KR44" s="257"/>
      <c r="KS44" s="257"/>
      <c r="KT44" s="257"/>
      <c r="KU44" s="257"/>
      <c r="KV44" s="257"/>
      <c r="KW44" s="257"/>
      <c r="KX44" s="257"/>
      <c r="KY44" s="257"/>
      <c r="KZ44" s="257"/>
      <c r="LA44" s="257"/>
      <c r="LB44" s="257"/>
      <c r="LC44" s="257"/>
      <c r="LD44" s="257"/>
      <c r="LE44" s="257"/>
      <c r="LF44" s="257"/>
      <c r="LG44" s="257"/>
      <c r="LH44" s="257"/>
      <c r="LI44" s="257"/>
      <c r="LJ44" s="257"/>
      <c r="LK44" s="257"/>
      <c r="LL44" s="257"/>
      <c r="LM44" s="257"/>
      <c r="LN44" s="257"/>
      <c r="LO44" s="257"/>
      <c r="LP44" s="257"/>
      <c r="LQ44" s="257"/>
      <c r="LR44" s="257"/>
      <c r="LS44" s="257"/>
      <c r="LT44" s="257"/>
      <c r="LU44" s="257"/>
      <c r="LV44" s="257"/>
      <c r="LW44" s="257"/>
      <c r="LX44" s="257"/>
      <c r="LY44" s="257"/>
      <c r="LZ44" s="257"/>
      <c r="MA44" s="257"/>
      <c r="MB44" s="257"/>
      <c r="MC44" s="257"/>
      <c r="MD44" s="257"/>
      <c r="ME44" s="257"/>
      <c r="MF44" s="257"/>
      <c r="MG44" s="257"/>
      <c r="MH44" s="257"/>
      <c r="MI44" s="257"/>
      <c r="MJ44" s="257"/>
      <c r="MK44" s="257"/>
      <c r="ML44" s="257"/>
      <c r="MM44" s="257"/>
      <c r="MN44" s="257"/>
      <c r="MO44" s="257"/>
      <c r="MP44" s="257"/>
      <c r="MQ44" s="257"/>
      <c r="MR44" s="257"/>
      <c r="MS44" s="257"/>
      <c r="MT44" s="257"/>
      <c r="MU44" s="257"/>
      <c r="MV44" s="257"/>
      <c r="MW44" s="257"/>
      <c r="MX44" s="257"/>
      <c r="MY44" s="257"/>
      <c r="MZ44" s="257"/>
      <c r="NA44" s="257"/>
      <c r="NB44" s="257"/>
      <c r="NC44" s="257"/>
      <c r="ND44" s="257"/>
      <c r="NE44" s="259"/>
      <c r="NF44" s="259"/>
      <c r="NG44" s="259"/>
      <c r="NH44" s="259"/>
      <c r="NI44" s="259"/>
      <c r="NJ44" s="259"/>
      <c r="NK44" s="259"/>
      <c r="NL44" s="259"/>
      <c r="NM44" s="259"/>
      <c r="NN44" s="259"/>
      <c r="NO44" s="259"/>
      <c r="NP44" s="259"/>
      <c r="NQ44" s="259"/>
      <c r="NR44" s="259"/>
      <c r="NS44" s="259"/>
      <c r="NT44" s="259"/>
      <c r="NU44" s="259"/>
      <c r="NV44" s="259"/>
      <c r="NW44" s="259"/>
      <c r="NX44" s="259"/>
      <c r="NY44" s="259"/>
      <c r="NZ44" s="259"/>
      <c r="OA44" s="259"/>
      <c r="OB44" s="259"/>
      <c r="OC44" s="259"/>
      <c r="OD44" s="259"/>
      <c r="OE44" s="259"/>
      <c r="OF44" s="259"/>
      <c r="OG44" s="259"/>
      <c r="OH44" s="259"/>
      <c r="OI44" s="259"/>
      <c r="OJ44" s="259"/>
      <c r="OK44" s="259"/>
      <c r="OL44" s="259"/>
      <c r="OM44" s="259"/>
      <c r="ON44" s="259"/>
      <c r="OO44" s="259"/>
      <c r="OP44" s="259"/>
      <c r="OQ44" s="259"/>
      <c r="OR44" s="259"/>
      <c r="OS44" s="259"/>
      <c r="OT44" s="259"/>
      <c r="OU44" s="259"/>
      <c r="OV44" s="259"/>
      <c r="OW44" s="259"/>
      <c r="OX44" s="259"/>
      <c r="OY44" s="259"/>
      <c r="OZ44" s="259"/>
      <c r="PA44" s="259"/>
      <c r="PB44" s="259"/>
      <c r="PC44" s="259"/>
      <c r="PD44" s="259"/>
      <c r="PE44" s="259"/>
      <c r="PF44" s="259"/>
      <c r="PG44" s="259"/>
      <c r="PH44" s="259"/>
      <c r="PI44" s="259"/>
      <c r="PJ44" s="259"/>
      <c r="PK44" s="259"/>
      <c r="PL44" s="259"/>
      <c r="PM44" s="259"/>
      <c r="PN44" s="259"/>
      <c r="PO44" s="259"/>
      <c r="PP44" s="259"/>
      <c r="PQ44" s="259"/>
      <c r="PR44" s="259"/>
      <c r="PS44" s="259"/>
      <c r="PT44" s="259"/>
      <c r="PU44" s="259"/>
      <c r="PV44" s="259"/>
      <c r="PW44" s="259"/>
      <c r="PX44" s="259"/>
      <c r="PY44" s="259"/>
      <c r="PZ44" s="259"/>
      <c r="QA44" s="259"/>
      <c r="QB44" s="259"/>
      <c r="QC44" s="259"/>
      <c r="QD44" s="259"/>
      <c r="QE44" s="259"/>
      <c r="QF44" s="259"/>
      <c r="QG44" s="259"/>
      <c r="QH44" s="259"/>
      <c r="QI44" s="259"/>
      <c r="QJ44" s="259"/>
      <c r="QK44" s="259"/>
      <c r="QL44" s="259"/>
      <c r="QM44" s="259"/>
      <c r="QN44" s="259"/>
      <c r="QP44" s="266">
        <v>0</v>
      </c>
      <c r="WM44" s="159"/>
      <c r="WN44" s="159"/>
      <c r="WO44" s="159"/>
      <c r="WP44" s="251">
        <v>131610</v>
      </c>
      <c r="WQ44" s="219"/>
      <c r="WR44" s="219">
        <v>131610</v>
      </c>
      <c r="XE44" s="159"/>
      <c r="XH44" s="266">
        <v>0</v>
      </c>
      <c r="YJ44" s="159"/>
      <c r="YK44" s="159"/>
      <c r="YM44" s="266">
        <v>0</v>
      </c>
      <c r="YN44" s="172"/>
      <c r="ZQ44" s="159"/>
      <c r="ZR44" s="159"/>
      <c r="ZS44" s="159"/>
    </row>
    <row r="45" spans="1:695">
      <c r="A45" s="261">
        <v>39</v>
      </c>
      <c r="B45" s="262" t="s">
        <v>151</v>
      </c>
      <c r="C45" s="240" t="s">
        <v>152</v>
      </c>
      <c r="D45" s="240" t="s">
        <v>153</v>
      </c>
      <c r="E45" s="250">
        <v>1356645</v>
      </c>
      <c r="F45" s="241" t="s">
        <v>426</v>
      </c>
      <c r="G45" s="251">
        <v>1356645</v>
      </c>
      <c r="H45" s="263"/>
      <c r="I45" s="264"/>
      <c r="J45" s="264"/>
      <c r="K45" s="264"/>
      <c r="L45" s="264"/>
      <c r="M45" s="264"/>
      <c r="N45" s="264"/>
      <c r="O45" s="264"/>
      <c r="P45" s="264"/>
      <c r="Q45" s="264"/>
      <c r="R45" s="264"/>
      <c r="S45" s="264"/>
      <c r="T45" s="264"/>
      <c r="U45" s="265">
        <v>200000</v>
      </c>
      <c r="V45" s="265">
        <v>0</v>
      </c>
      <c r="W45" s="265">
        <v>24000</v>
      </c>
      <c r="X45" s="265">
        <v>41400</v>
      </c>
      <c r="Y45" s="265">
        <v>136700</v>
      </c>
      <c r="Z45" s="265">
        <v>165000</v>
      </c>
      <c r="AA45" s="264">
        <v>367100</v>
      </c>
      <c r="AB45" s="257"/>
      <c r="AC45" s="257"/>
      <c r="AD45" s="265"/>
      <c r="AE45" s="265">
        <v>66000</v>
      </c>
      <c r="AF45" s="265">
        <v>307000</v>
      </c>
      <c r="AG45" s="257">
        <v>55750</v>
      </c>
      <c r="AH45" s="257">
        <v>6750</v>
      </c>
      <c r="AI45" s="257"/>
      <c r="AJ45" s="257">
        <v>160750</v>
      </c>
      <c r="AK45" s="257"/>
      <c r="AL45" s="257">
        <v>66440</v>
      </c>
      <c r="AM45" s="257">
        <v>68730</v>
      </c>
      <c r="AN45" s="257"/>
      <c r="AO45" s="257">
        <v>37000</v>
      </c>
      <c r="AP45" s="257"/>
      <c r="AQ45" s="257"/>
      <c r="AR45" s="257"/>
      <c r="AS45" s="257"/>
      <c r="AT45" s="257">
        <v>21125</v>
      </c>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6"/>
      <c r="DZ45" s="256"/>
      <c r="EA45" s="257"/>
      <c r="EB45" s="257"/>
      <c r="EC45" s="257"/>
      <c r="ED45" s="257"/>
      <c r="EE45" s="257"/>
      <c r="EF45" s="257"/>
      <c r="EG45" s="257"/>
      <c r="EH45" s="256"/>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c r="IT45" s="257"/>
      <c r="IU45" s="257"/>
      <c r="IV45" s="257"/>
      <c r="IW45" s="257"/>
      <c r="IX45" s="257"/>
      <c r="IY45" s="257"/>
      <c r="IZ45" s="257"/>
      <c r="JA45" s="257"/>
      <c r="JB45" s="257"/>
      <c r="JC45" s="257"/>
      <c r="JD45" s="257"/>
      <c r="JE45" s="257"/>
      <c r="JF45" s="257"/>
      <c r="JG45" s="257"/>
      <c r="JH45" s="257"/>
      <c r="JI45" s="257"/>
      <c r="JJ45" s="257"/>
      <c r="JK45" s="257"/>
      <c r="JL45" s="257"/>
      <c r="JM45" s="257"/>
      <c r="JN45" s="257"/>
      <c r="JO45" s="257"/>
      <c r="JP45" s="257"/>
      <c r="JQ45" s="257"/>
      <c r="JR45" s="257"/>
      <c r="JS45" s="257"/>
      <c r="JT45" s="257"/>
      <c r="JU45" s="257"/>
      <c r="JV45" s="257"/>
      <c r="JW45" s="257"/>
      <c r="JX45" s="257"/>
      <c r="JY45" s="257"/>
      <c r="JZ45" s="257"/>
      <c r="KA45" s="257"/>
      <c r="KB45" s="257"/>
      <c r="KC45" s="257"/>
      <c r="KD45" s="257"/>
      <c r="KE45" s="257"/>
      <c r="KF45" s="257"/>
      <c r="KG45" s="257"/>
      <c r="KH45" s="257"/>
      <c r="KI45" s="257"/>
      <c r="KJ45" s="257"/>
      <c r="KK45" s="257"/>
      <c r="KL45" s="257"/>
      <c r="KM45" s="257"/>
      <c r="KN45" s="257"/>
      <c r="KO45" s="257"/>
      <c r="KP45" s="257"/>
      <c r="KQ45" s="257"/>
      <c r="KR45" s="257"/>
      <c r="KS45" s="257"/>
      <c r="KT45" s="257"/>
      <c r="KU45" s="257"/>
      <c r="KV45" s="257"/>
      <c r="KW45" s="257"/>
      <c r="KX45" s="257"/>
      <c r="KY45" s="257"/>
      <c r="KZ45" s="257"/>
      <c r="LA45" s="257"/>
      <c r="LB45" s="257"/>
      <c r="LC45" s="257"/>
      <c r="LD45" s="257"/>
      <c r="LE45" s="257"/>
      <c r="LF45" s="257"/>
      <c r="LG45" s="257"/>
      <c r="LH45" s="257"/>
      <c r="LI45" s="257"/>
      <c r="LJ45" s="257"/>
      <c r="LK45" s="257"/>
      <c r="LL45" s="257"/>
      <c r="LM45" s="257"/>
      <c r="LN45" s="257"/>
      <c r="LO45" s="257"/>
      <c r="LP45" s="257"/>
      <c r="LQ45" s="257"/>
      <c r="LR45" s="257"/>
      <c r="LS45" s="257"/>
      <c r="LT45" s="257"/>
      <c r="LU45" s="257"/>
      <c r="LV45" s="257"/>
      <c r="LW45" s="257"/>
      <c r="LX45" s="257"/>
      <c r="LY45" s="257"/>
      <c r="LZ45" s="257"/>
      <c r="MA45" s="257"/>
      <c r="MB45" s="257"/>
      <c r="MC45" s="257"/>
      <c r="MD45" s="257"/>
      <c r="ME45" s="257"/>
      <c r="MF45" s="257"/>
      <c r="MG45" s="257"/>
      <c r="MH45" s="257"/>
      <c r="MI45" s="257"/>
      <c r="MJ45" s="257"/>
      <c r="MK45" s="257"/>
      <c r="ML45" s="257"/>
      <c r="MM45" s="257"/>
      <c r="MN45" s="257"/>
      <c r="MO45" s="257"/>
      <c r="MP45" s="257"/>
      <c r="MQ45" s="257"/>
      <c r="MR45" s="257"/>
      <c r="MS45" s="257"/>
      <c r="MT45" s="257"/>
      <c r="MU45" s="257"/>
      <c r="MV45" s="257"/>
      <c r="MW45" s="257"/>
      <c r="MX45" s="257"/>
      <c r="MY45" s="257"/>
      <c r="MZ45" s="257"/>
      <c r="NA45" s="257"/>
      <c r="NB45" s="257"/>
      <c r="NC45" s="257"/>
      <c r="ND45" s="257"/>
      <c r="NE45" s="259"/>
      <c r="NF45" s="259"/>
      <c r="NG45" s="259"/>
      <c r="NH45" s="259"/>
      <c r="NI45" s="259"/>
      <c r="NJ45" s="259"/>
      <c r="NK45" s="259"/>
      <c r="NL45" s="259"/>
      <c r="NM45" s="259"/>
      <c r="NN45" s="259"/>
      <c r="NO45" s="259"/>
      <c r="NP45" s="259"/>
      <c r="NQ45" s="259"/>
      <c r="NR45" s="259"/>
      <c r="NS45" s="259"/>
      <c r="NT45" s="259"/>
      <c r="NU45" s="259"/>
      <c r="NV45" s="259"/>
      <c r="NW45" s="259"/>
      <c r="NX45" s="259"/>
      <c r="NY45" s="259"/>
      <c r="NZ45" s="259"/>
      <c r="OA45" s="259"/>
      <c r="OB45" s="259"/>
      <c r="OC45" s="259"/>
      <c r="OD45" s="259"/>
      <c r="OE45" s="259"/>
      <c r="OF45" s="259"/>
      <c r="OG45" s="259"/>
      <c r="OH45" s="259"/>
      <c r="OI45" s="259"/>
      <c r="OJ45" s="259"/>
      <c r="OK45" s="259"/>
      <c r="OL45" s="259"/>
      <c r="OM45" s="259"/>
      <c r="ON45" s="259"/>
      <c r="OO45" s="259"/>
      <c r="OP45" s="259"/>
      <c r="OQ45" s="259"/>
      <c r="OR45" s="259"/>
      <c r="OS45" s="259"/>
      <c r="OT45" s="259"/>
      <c r="OU45" s="259"/>
      <c r="OV45" s="259"/>
      <c r="OW45" s="259"/>
      <c r="OX45" s="259"/>
      <c r="OY45" s="259"/>
      <c r="OZ45" s="259"/>
      <c r="PA45" s="259"/>
      <c r="PB45" s="259"/>
      <c r="PC45" s="259"/>
      <c r="PD45" s="259"/>
      <c r="PE45" s="259"/>
      <c r="PF45" s="259"/>
      <c r="PG45" s="259"/>
      <c r="PH45" s="259"/>
      <c r="PI45" s="259"/>
      <c r="PJ45" s="259"/>
      <c r="PK45" s="259"/>
      <c r="PL45" s="259"/>
      <c r="PM45" s="259"/>
      <c r="PN45" s="259"/>
      <c r="PO45" s="259"/>
      <c r="PP45" s="259"/>
      <c r="PQ45" s="259"/>
      <c r="PR45" s="259"/>
      <c r="PS45" s="259"/>
      <c r="PT45" s="259"/>
      <c r="PU45" s="259"/>
      <c r="PV45" s="259"/>
      <c r="PW45" s="259"/>
      <c r="PX45" s="259"/>
      <c r="PY45" s="259"/>
      <c r="PZ45" s="259"/>
      <c r="QA45" s="259"/>
      <c r="QB45" s="259"/>
      <c r="QC45" s="259"/>
      <c r="QD45" s="259"/>
      <c r="QE45" s="259"/>
      <c r="QF45" s="259"/>
      <c r="QG45" s="259"/>
      <c r="QH45" s="259"/>
      <c r="QI45" s="259"/>
      <c r="QJ45" s="259"/>
      <c r="QK45" s="259"/>
      <c r="QL45" s="259"/>
      <c r="QM45" s="259"/>
      <c r="QN45" s="259"/>
      <c r="QP45" s="266">
        <v>0</v>
      </c>
      <c r="WM45" s="159"/>
      <c r="WN45" s="159"/>
      <c r="WO45" s="159"/>
      <c r="WP45" s="251">
        <v>172410</v>
      </c>
      <c r="WQ45" s="219"/>
      <c r="WR45" s="219">
        <v>172410</v>
      </c>
      <c r="XE45" s="159"/>
      <c r="XH45" s="266">
        <v>0</v>
      </c>
      <c r="YJ45" s="159"/>
      <c r="YK45" s="159"/>
      <c r="YM45" s="266">
        <v>0</v>
      </c>
      <c r="YN45" s="172"/>
      <c r="ZQ45" s="159"/>
      <c r="ZR45" s="159"/>
      <c r="ZS45" s="159"/>
    </row>
    <row r="46" spans="1:695">
      <c r="A46" s="261">
        <v>40</v>
      </c>
      <c r="B46" s="262" t="s">
        <v>154</v>
      </c>
      <c r="C46" s="240" t="s">
        <v>155</v>
      </c>
      <c r="D46" s="240" t="s">
        <v>156</v>
      </c>
      <c r="E46" s="250">
        <v>1487105</v>
      </c>
      <c r="F46" s="241" t="s">
        <v>427</v>
      </c>
      <c r="G46" s="251">
        <v>1487105</v>
      </c>
      <c r="H46" s="263"/>
      <c r="I46" s="264"/>
      <c r="J46" s="264"/>
      <c r="K46" s="264"/>
      <c r="L46" s="264"/>
      <c r="M46" s="264"/>
      <c r="N46" s="264"/>
      <c r="O46" s="264"/>
      <c r="P46" s="264"/>
      <c r="Q46" s="264"/>
      <c r="R46" s="264"/>
      <c r="S46" s="264"/>
      <c r="T46" s="264"/>
      <c r="U46" s="265">
        <v>318600</v>
      </c>
      <c r="V46" s="265">
        <v>0</v>
      </c>
      <c r="W46" s="265">
        <v>24000</v>
      </c>
      <c r="X46" s="265">
        <v>41400</v>
      </c>
      <c r="Y46" s="265">
        <v>136700</v>
      </c>
      <c r="Z46" s="265">
        <v>103300</v>
      </c>
      <c r="AA46" s="264">
        <v>305400</v>
      </c>
      <c r="AB46" s="257"/>
      <c r="AC46" s="257"/>
      <c r="AD46" s="265">
        <v>66000</v>
      </c>
      <c r="AE46" s="265"/>
      <c r="AF46" s="265">
        <v>245600</v>
      </c>
      <c r="AG46" s="257">
        <v>45750</v>
      </c>
      <c r="AH46" s="257">
        <v>0</v>
      </c>
      <c r="AI46" s="257"/>
      <c r="AJ46" s="257">
        <v>191400</v>
      </c>
      <c r="AK46" s="257"/>
      <c r="AL46" s="257">
        <v>66440</v>
      </c>
      <c r="AM46" s="257">
        <v>80790</v>
      </c>
      <c r="AN46" s="257">
        <v>33000</v>
      </c>
      <c r="AO46" s="257">
        <v>113000</v>
      </c>
      <c r="AP46" s="257"/>
      <c r="AQ46" s="257"/>
      <c r="AR46" s="257"/>
      <c r="AS46" s="257"/>
      <c r="AT46" s="257">
        <v>21125</v>
      </c>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6"/>
      <c r="DZ46" s="256"/>
      <c r="EA46" s="257"/>
      <c r="EB46" s="257"/>
      <c r="EC46" s="257"/>
      <c r="ED46" s="257"/>
      <c r="EE46" s="257"/>
      <c r="EF46" s="257"/>
      <c r="EG46" s="257"/>
      <c r="EH46" s="256"/>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7"/>
      <c r="IW46" s="257"/>
      <c r="IX46" s="257"/>
      <c r="IY46" s="257"/>
      <c r="IZ46" s="257"/>
      <c r="JA46" s="257"/>
      <c r="JB46" s="257"/>
      <c r="JC46" s="257"/>
      <c r="JD46" s="257"/>
      <c r="JE46" s="257"/>
      <c r="JF46" s="257"/>
      <c r="JG46" s="257"/>
      <c r="JH46" s="257"/>
      <c r="JI46" s="257"/>
      <c r="JJ46" s="257"/>
      <c r="JK46" s="257"/>
      <c r="JL46" s="257"/>
      <c r="JM46" s="257"/>
      <c r="JN46" s="257"/>
      <c r="JO46" s="257"/>
      <c r="JP46" s="257"/>
      <c r="JQ46" s="257"/>
      <c r="JR46" s="257"/>
      <c r="JS46" s="257"/>
      <c r="JT46" s="257"/>
      <c r="JU46" s="257"/>
      <c r="JV46" s="257"/>
      <c r="JW46" s="257"/>
      <c r="JX46" s="257"/>
      <c r="JY46" s="257"/>
      <c r="JZ46" s="257"/>
      <c r="KA46" s="257"/>
      <c r="KB46" s="257"/>
      <c r="KC46" s="257"/>
      <c r="KD46" s="257"/>
      <c r="KE46" s="257"/>
      <c r="KF46" s="257"/>
      <c r="KG46" s="257"/>
      <c r="KH46" s="257"/>
      <c r="KI46" s="257"/>
      <c r="KJ46" s="257"/>
      <c r="KK46" s="257"/>
      <c r="KL46" s="257"/>
      <c r="KM46" s="257"/>
      <c r="KN46" s="257"/>
      <c r="KO46" s="257"/>
      <c r="KP46" s="257"/>
      <c r="KQ46" s="257"/>
      <c r="KR46" s="257"/>
      <c r="KS46" s="257"/>
      <c r="KT46" s="257"/>
      <c r="KU46" s="257"/>
      <c r="KV46" s="257"/>
      <c r="KW46" s="257"/>
      <c r="KX46" s="257"/>
      <c r="KY46" s="257"/>
      <c r="KZ46" s="257"/>
      <c r="LA46" s="257"/>
      <c r="LB46" s="257"/>
      <c r="LC46" s="257"/>
      <c r="LD46" s="257"/>
      <c r="LE46" s="257"/>
      <c r="LF46" s="257"/>
      <c r="LG46" s="257"/>
      <c r="LH46" s="257"/>
      <c r="LI46" s="257"/>
      <c r="LJ46" s="257"/>
      <c r="LK46" s="257"/>
      <c r="LL46" s="257"/>
      <c r="LM46" s="257"/>
      <c r="LN46" s="257"/>
      <c r="LO46" s="257"/>
      <c r="LP46" s="257"/>
      <c r="LQ46" s="257"/>
      <c r="LR46" s="257"/>
      <c r="LS46" s="257"/>
      <c r="LT46" s="257"/>
      <c r="LU46" s="257"/>
      <c r="LV46" s="257"/>
      <c r="LW46" s="257"/>
      <c r="LX46" s="257"/>
      <c r="LY46" s="257"/>
      <c r="LZ46" s="257"/>
      <c r="MA46" s="257"/>
      <c r="MB46" s="257"/>
      <c r="MC46" s="257"/>
      <c r="MD46" s="257"/>
      <c r="ME46" s="257"/>
      <c r="MF46" s="257"/>
      <c r="MG46" s="257"/>
      <c r="MH46" s="257"/>
      <c r="MI46" s="257"/>
      <c r="MJ46" s="257"/>
      <c r="MK46" s="257"/>
      <c r="ML46" s="257"/>
      <c r="MM46" s="257"/>
      <c r="MN46" s="257"/>
      <c r="MO46" s="257"/>
      <c r="MP46" s="257"/>
      <c r="MQ46" s="257"/>
      <c r="MR46" s="257"/>
      <c r="MS46" s="257"/>
      <c r="MT46" s="257"/>
      <c r="MU46" s="257"/>
      <c r="MV46" s="257"/>
      <c r="MW46" s="257"/>
      <c r="MX46" s="257"/>
      <c r="MY46" s="257"/>
      <c r="MZ46" s="257"/>
      <c r="NA46" s="257"/>
      <c r="NB46" s="257"/>
      <c r="NC46" s="257"/>
      <c r="ND46" s="257"/>
      <c r="NE46" s="259"/>
      <c r="NF46" s="259"/>
      <c r="NG46" s="259"/>
      <c r="NH46" s="259"/>
      <c r="NI46" s="259"/>
      <c r="NJ46" s="259"/>
      <c r="NK46" s="259"/>
      <c r="NL46" s="259"/>
      <c r="NM46" s="259"/>
      <c r="NN46" s="259"/>
      <c r="NO46" s="259"/>
      <c r="NP46" s="259"/>
      <c r="NQ46" s="259"/>
      <c r="NR46" s="259"/>
      <c r="NS46" s="259"/>
      <c r="NT46" s="259"/>
      <c r="NU46" s="259"/>
      <c r="NV46" s="259"/>
      <c r="NW46" s="259"/>
      <c r="NX46" s="259"/>
      <c r="NY46" s="259"/>
      <c r="NZ46" s="259"/>
      <c r="OA46" s="259"/>
      <c r="OB46" s="259"/>
      <c r="OC46" s="259"/>
      <c r="OD46" s="259"/>
      <c r="OE46" s="259"/>
      <c r="OF46" s="259"/>
      <c r="OG46" s="259"/>
      <c r="OH46" s="259"/>
      <c r="OI46" s="259"/>
      <c r="OJ46" s="259"/>
      <c r="OK46" s="259"/>
      <c r="OL46" s="259"/>
      <c r="OM46" s="259"/>
      <c r="ON46" s="259"/>
      <c r="OO46" s="259"/>
      <c r="OP46" s="259"/>
      <c r="OQ46" s="259"/>
      <c r="OR46" s="259"/>
      <c r="OS46" s="259"/>
      <c r="OT46" s="259"/>
      <c r="OU46" s="259"/>
      <c r="OV46" s="259"/>
      <c r="OW46" s="259"/>
      <c r="OX46" s="259"/>
      <c r="OY46" s="259"/>
      <c r="OZ46" s="259"/>
      <c r="PA46" s="259"/>
      <c r="PB46" s="259"/>
      <c r="PC46" s="259"/>
      <c r="PD46" s="259"/>
      <c r="PE46" s="259"/>
      <c r="PF46" s="259"/>
      <c r="PG46" s="259"/>
      <c r="PH46" s="259"/>
      <c r="PI46" s="259"/>
      <c r="PJ46" s="259"/>
      <c r="PK46" s="259"/>
      <c r="PL46" s="259"/>
      <c r="PM46" s="259"/>
      <c r="PN46" s="259"/>
      <c r="PO46" s="259"/>
      <c r="PP46" s="259"/>
      <c r="PQ46" s="259"/>
      <c r="PR46" s="259"/>
      <c r="PS46" s="259"/>
      <c r="PT46" s="259"/>
      <c r="PU46" s="259"/>
      <c r="PV46" s="259"/>
      <c r="PW46" s="259"/>
      <c r="PX46" s="259"/>
      <c r="PY46" s="259"/>
      <c r="PZ46" s="259"/>
      <c r="QA46" s="259"/>
      <c r="QB46" s="259"/>
      <c r="QC46" s="259"/>
      <c r="QD46" s="259"/>
      <c r="QE46" s="259"/>
      <c r="QF46" s="259"/>
      <c r="QG46" s="259"/>
      <c r="QH46" s="259"/>
      <c r="QI46" s="259"/>
      <c r="QJ46" s="259"/>
      <c r="QK46" s="259"/>
      <c r="QL46" s="259"/>
      <c r="QM46" s="259"/>
      <c r="QN46" s="259"/>
      <c r="QP46" s="266">
        <v>0</v>
      </c>
      <c r="WM46" s="159"/>
      <c r="WN46" s="159"/>
      <c r="WO46" s="159"/>
      <c r="WP46" s="251">
        <v>0</v>
      </c>
      <c r="WQ46" s="219"/>
      <c r="WR46" s="219">
        <v>0</v>
      </c>
      <c r="XE46" s="159"/>
      <c r="XH46" s="266">
        <v>0</v>
      </c>
      <c r="YJ46" s="159"/>
      <c r="YK46" s="159"/>
      <c r="YM46" s="266">
        <v>0</v>
      </c>
      <c r="YN46" s="172"/>
      <c r="ZQ46" s="159"/>
      <c r="ZR46" s="159"/>
      <c r="ZS46" s="159"/>
    </row>
    <row r="47" spans="1:695">
      <c r="A47" s="261">
        <v>41</v>
      </c>
      <c r="B47" s="262" t="s">
        <v>157</v>
      </c>
      <c r="C47" s="240" t="s">
        <v>158</v>
      </c>
      <c r="D47" s="240" t="s">
        <v>159</v>
      </c>
      <c r="E47" s="250">
        <v>1903785</v>
      </c>
      <c r="F47" s="241" t="s">
        <v>428</v>
      </c>
      <c r="G47" s="251">
        <v>1903785</v>
      </c>
      <c r="H47" s="263"/>
      <c r="I47" s="264"/>
      <c r="J47" s="264"/>
      <c r="K47" s="264"/>
      <c r="L47" s="264"/>
      <c r="M47" s="264"/>
      <c r="N47" s="264"/>
      <c r="O47" s="264"/>
      <c r="P47" s="264"/>
      <c r="Q47" s="264"/>
      <c r="R47" s="264"/>
      <c r="S47" s="264"/>
      <c r="T47" s="264"/>
      <c r="U47" s="265">
        <v>200000</v>
      </c>
      <c r="V47" s="265">
        <v>0</v>
      </c>
      <c r="W47" s="265">
        <v>24000</v>
      </c>
      <c r="X47" s="265">
        <v>41400</v>
      </c>
      <c r="Y47" s="265">
        <v>136700</v>
      </c>
      <c r="Z47" s="265">
        <v>168200</v>
      </c>
      <c r="AA47" s="264">
        <v>370300</v>
      </c>
      <c r="AB47" s="257"/>
      <c r="AC47" s="257">
        <v>158000</v>
      </c>
      <c r="AD47" s="265"/>
      <c r="AE47" s="265"/>
      <c r="AF47" s="265">
        <v>208800</v>
      </c>
      <c r="AG47" s="257">
        <v>246550</v>
      </c>
      <c r="AH47" s="257">
        <v>2250</v>
      </c>
      <c r="AI47" s="257"/>
      <c r="AJ47" s="257">
        <v>288980</v>
      </c>
      <c r="AK47" s="257">
        <v>306800</v>
      </c>
      <c r="AL47" s="257"/>
      <c r="AM47" s="257">
        <v>68730</v>
      </c>
      <c r="AN47" s="257">
        <v>32250</v>
      </c>
      <c r="AO47" s="257"/>
      <c r="AP47" s="257"/>
      <c r="AQ47" s="257"/>
      <c r="AR47" s="257"/>
      <c r="AS47" s="257"/>
      <c r="AT47" s="257">
        <v>21125</v>
      </c>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6"/>
      <c r="DZ47" s="256"/>
      <c r="EA47" s="257"/>
      <c r="EB47" s="257"/>
      <c r="EC47" s="257"/>
      <c r="ED47" s="257"/>
      <c r="EE47" s="257"/>
      <c r="EF47" s="257"/>
      <c r="EG47" s="257"/>
      <c r="EH47" s="256"/>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c r="IH47" s="257"/>
      <c r="II47" s="257"/>
      <c r="IJ47" s="257"/>
      <c r="IK47" s="257"/>
      <c r="IL47" s="257"/>
      <c r="IM47" s="257"/>
      <c r="IN47" s="257"/>
      <c r="IO47" s="257"/>
      <c r="IP47" s="257"/>
      <c r="IQ47" s="257"/>
      <c r="IR47" s="257"/>
      <c r="IS47" s="257"/>
      <c r="IT47" s="257"/>
      <c r="IU47" s="257"/>
      <c r="IV47" s="257"/>
      <c r="IW47" s="257"/>
      <c r="IX47" s="257"/>
      <c r="IY47" s="257"/>
      <c r="IZ47" s="257"/>
      <c r="JA47" s="257"/>
      <c r="JB47" s="257"/>
      <c r="JC47" s="257"/>
      <c r="JD47" s="257"/>
      <c r="JE47" s="257"/>
      <c r="JF47" s="257"/>
      <c r="JG47" s="257"/>
      <c r="JH47" s="257"/>
      <c r="JI47" s="257"/>
      <c r="JJ47" s="257"/>
      <c r="JK47" s="257"/>
      <c r="JL47" s="257"/>
      <c r="JM47" s="257"/>
      <c r="JN47" s="257"/>
      <c r="JO47" s="257"/>
      <c r="JP47" s="257"/>
      <c r="JQ47" s="257"/>
      <c r="JR47" s="257"/>
      <c r="JS47" s="257"/>
      <c r="JT47" s="257"/>
      <c r="JU47" s="257"/>
      <c r="JV47" s="257"/>
      <c r="JW47" s="257"/>
      <c r="JX47" s="257"/>
      <c r="JY47" s="257"/>
      <c r="JZ47" s="257"/>
      <c r="KA47" s="257"/>
      <c r="KB47" s="257"/>
      <c r="KC47" s="257"/>
      <c r="KD47" s="257"/>
      <c r="KE47" s="257"/>
      <c r="KF47" s="257"/>
      <c r="KG47" s="257"/>
      <c r="KH47" s="257"/>
      <c r="KI47" s="257"/>
      <c r="KJ47" s="257"/>
      <c r="KK47" s="257"/>
      <c r="KL47" s="257"/>
      <c r="KM47" s="257"/>
      <c r="KN47" s="257"/>
      <c r="KO47" s="257"/>
      <c r="KP47" s="257"/>
      <c r="KQ47" s="257"/>
      <c r="KR47" s="257"/>
      <c r="KS47" s="257"/>
      <c r="KT47" s="257"/>
      <c r="KU47" s="257"/>
      <c r="KV47" s="257"/>
      <c r="KW47" s="257"/>
      <c r="KX47" s="257"/>
      <c r="KY47" s="257"/>
      <c r="KZ47" s="257"/>
      <c r="LA47" s="257"/>
      <c r="LB47" s="257"/>
      <c r="LC47" s="257"/>
      <c r="LD47" s="257"/>
      <c r="LE47" s="257"/>
      <c r="LF47" s="257"/>
      <c r="LG47" s="257"/>
      <c r="LH47" s="257"/>
      <c r="LI47" s="257"/>
      <c r="LJ47" s="257"/>
      <c r="LK47" s="257"/>
      <c r="LL47" s="257"/>
      <c r="LM47" s="257"/>
      <c r="LN47" s="257"/>
      <c r="LO47" s="257"/>
      <c r="LP47" s="257"/>
      <c r="LQ47" s="257"/>
      <c r="LR47" s="257"/>
      <c r="LS47" s="257"/>
      <c r="LT47" s="257"/>
      <c r="LU47" s="257"/>
      <c r="LV47" s="257"/>
      <c r="LW47" s="257"/>
      <c r="LX47" s="257"/>
      <c r="LY47" s="257"/>
      <c r="LZ47" s="257"/>
      <c r="MA47" s="257"/>
      <c r="MB47" s="257"/>
      <c r="MC47" s="257"/>
      <c r="MD47" s="257"/>
      <c r="ME47" s="257"/>
      <c r="MF47" s="257"/>
      <c r="MG47" s="257"/>
      <c r="MH47" s="257"/>
      <c r="MI47" s="257"/>
      <c r="MJ47" s="257"/>
      <c r="MK47" s="257"/>
      <c r="ML47" s="257"/>
      <c r="MM47" s="257"/>
      <c r="MN47" s="257"/>
      <c r="MO47" s="257"/>
      <c r="MP47" s="257"/>
      <c r="MQ47" s="257"/>
      <c r="MR47" s="257"/>
      <c r="MS47" s="257"/>
      <c r="MT47" s="257"/>
      <c r="MU47" s="257"/>
      <c r="MV47" s="257"/>
      <c r="MW47" s="257"/>
      <c r="MX47" s="257"/>
      <c r="MY47" s="257"/>
      <c r="MZ47" s="257"/>
      <c r="NA47" s="257"/>
      <c r="NB47" s="257"/>
      <c r="NC47" s="257"/>
      <c r="ND47" s="257"/>
      <c r="NE47" s="259"/>
      <c r="NF47" s="259"/>
      <c r="NG47" s="259"/>
      <c r="NH47" s="259"/>
      <c r="NI47" s="259"/>
      <c r="NJ47" s="259"/>
      <c r="NK47" s="259"/>
      <c r="NL47" s="259"/>
      <c r="NM47" s="259"/>
      <c r="NN47" s="259"/>
      <c r="NO47" s="259"/>
      <c r="NP47" s="259"/>
      <c r="NQ47" s="259"/>
      <c r="NR47" s="259"/>
      <c r="NS47" s="259"/>
      <c r="NT47" s="259"/>
      <c r="NU47" s="259"/>
      <c r="NV47" s="259"/>
      <c r="NW47" s="259"/>
      <c r="NX47" s="259"/>
      <c r="NY47" s="259"/>
      <c r="NZ47" s="259"/>
      <c r="OA47" s="259"/>
      <c r="OB47" s="259"/>
      <c r="OC47" s="259"/>
      <c r="OD47" s="259"/>
      <c r="OE47" s="259"/>
      <c r="OF47" s="259"/>
      <c r="OG47" s="259"/>
      <c r="OH47" s="259"/>
      <c r="OI47" s="259"/>
      <c r="OJ47" s="259"/>
      <c r="OK47" s="259"/>
      <c r="OL47" s="259"/>
      <c r="OM47" s="259"/>
      <c r="ON47" s="259"/>
      <c r="OO47" s="259"/>
      <c r="OP47" s="259"/>
      <c r="OQ47" s="259"/>
      <c r="OR47" s="259"/>
      <c r="OS47" s="259"/>
      <c r="OT47" s="259"/>
      <c r="OU47" s="259"/>
      <c r="OV47" s="259"/>
      <c r="OW47" s="259"/>
      <c r="OX47" s="259"/>
      <c r="OY47" s="259"/>
      <c r="OZ47" s="259"/>
      <c r="PA47" s="259"/>
      <c r="PB47" s="259"/>
      <c r="PC47" s="259"/>
      <c r="PD47" s="259"/>
      <c r="PE47" s="259"/>
      <c r="PF47" s="259"/>
      <c r="PG47" s="259"/>
      <c r="PH47" s="259"/>
      <c r="PI47" s="259"/>
      <c r="PJ47" s="259"/>
      <c r="PK47" s="259"/>
      <c r="PL47" s="259"/>
      <c r="PM47" s="259"/>
      <c r="PN47" s="259"/>
      <c r="PO47" s="259"/>
      <c r="PP47" s="259"/>
      <c r="PQ47" s="259"/>
      <c r="PR47" s="259"/>
      <c r="PS47" s="259"/>
      <c r="PT47" s="259"/>
      <c r="PU47" s="259"/>
      <c r="PV47" s="259"/>
      <c r="PW47" s="259"/>
      <c r="PX47" s="259"/>
      <c r="PY47" s="259"/>
      <c r="PZ47" s="259"/>
      <c r="QA47" s="259"/>
      <c r="QB47" s="259"/>
      <c r="QC47" s="259"/>
      <c r="QD47" s="259"/>
      <c r="QE47" s="259"/>
      <c r="QF47" s="259"/>
      <c r="QG47" s="259"/>
      <c r="QH47" s="259"/>
      <c r="QI47" s="259"/>
      <c r="QJ47" s="259"/>
      <c r="QK47" s="259"/>
      <c r="QL47" s="259"/>
      <c r="QM47" s="259"/>
      <c r="QN47" s="259"/>
      <c r="QP47" s="266">
        <v>0</v>
      </c>
      <c r="WM47" s="159"/>
      <c r="WN47" s="159"/>
      <c r="WO47" s="159"/>
      <c r="WP47" s="251">
        <v>48060</v>
      </c>
      <c r="WQ47" s="219"/>
      <c r="WR47" s="219">
        <v>48060</v>
      </c>
      <c r="XE47" s="159"/>
      <c r="XH47" s="266">
        <v>0</v>
      </c>
      <c r="YJ47" s="159"/>
      <c r="YK47" s="159"/>
      <c r="YM47" s="266">
        <v>0</v>
      </c>
      <c r="YN47" s="172"/>
      <c r="ZQ47" s="159"/>
      <c r="ZR47" s="159"/>
      <c r="ZS47" s="159"/>
    </row>
    <row r="48" spans="1:695">
      <c r="A48" s="261">
        <v>42</v>
      </c>
      <c r="B48" s="262" t="s">
        <v>160</v>
      </c>
      <c r="C48" s="240" t="s">
        <v>161</v>
      </c>
      <c r="D48" s="240" t="s">
        <v>162</v>
      </c>
      <c r="E48" s="250">
        <v>1846585</v>
      </c>
      <c r="F48" s="241" t="s">
        <v>429</v>
      </c>
      <c r="G48" s="251">
        <v>1846585</v>
      </c>
      <c r="H48" s="263"/>
      <c r="I48" s="264"/>
      <c r="J48" s="264"/>
      <c r="K48" s="264"/>
      <c r="L48" s="264"/>
      <c r="M48" s="264"/>
      <c r="N48" s="264"/>
      <c r="O48" s="264"/>
      <c r="P48" s="264"/>
      <c r="Q48" s="264"/>
      <c r="R48" s="264"/>
      <c r="S48" s="264"/>
      <c r="T48" s="264"/>
      <c r="U48" s="265">
        <v>228000</v>
      </c>
      <c r="V48" s="265">
        <v>0</v>
      </c>
      <c r="W48" s="265">
        <v>24000</v>
      </c>
      <c r="X48" s="265">
        <v>41400</v>
      </c>
      <c r="Y48" s="265">
        <v>136700</v>
      </c>
      <c r="Z48" s="265">
        <v>107800</v>
      </c>
      <c r="AA48" s="264">
        <v>309900</v>
      </c>
      <c r="AB48" s="257"/>
      <c r="AC48" s="257">
        <v>231200</v>
      </c>
      <c r="AD48" s="265"/>
      <c r="AE48" s="265"/>
      <c r="AF48" s="265">
        <v>97200</v>
      </c>
      <c r="AG48" s="257">
        <v>217750</v>
      </c>
      <c r="AH48" s="257">
        <v>6750</v>
      </c>
      <c r="AI48" s="257"/>
      <c r="AJ48" s="257">
        <v>241430</v>
      </c>
      <c r="AK48" s="257">
        <v>221000</v>
      </c>
      <c r="AL48" s="257">
        <v>66440</v>
      </c>
      <c r="AM48" s="257">
        <v>80790</v>
      </c>
      <c r="AN48" s="257">
        <v>88000</v>
      </c>
      <c r="AO48" s="257">
        <v>37000</v>
      </c>
      <c r="AP48" s="257"/>
      <c r="AQ48" s="257"/>
      <c r="AR48" s="257"/>
      <c r="AS48" s="257"/>
      <c r="AT48" s="257">
        <v>21125</v>
      </c>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6"/>
      <c r="DZ48" s="256"/>
      <c r="EA48" s="257"/>
      <c r="EB48" s="257"/>
      <c r="EC48" s="257"/>
      <c r="ED48" s="257"/>
      <c r="EE48" s="257"/>
      <c r="EF48" s="257"/>
      <c r="EG48" s="257"/>
      <c r="EH48" s="256"/>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c r="IV48" s="257"/>
      <c r="IW48" s="257"/>
      <c r="IX48" s="257"/>
      <c r="IY48" s="257"/>
      <c r="IZ48" s="257"/>
      <c r="JA48" s="257"/>
      <c r="JB48" s="257"/>
      <c r="JC48" s="257"/>
      <c r="JD48" s="257"/>
      <c r="JE48" s="257"/>
      <c r="JF48" s="257"/>
      <c r="JG48" s="257"/>
      <c r="JH48" s="257"/>
      <c r="JI48" s="257"/>
      <c r="JJ48" s="257"/>
      <c r="JK48" s="257"/>
      <c r="JL48" s="257"/>
      <c r="JM48" s="257"/>
      <c r="JN48" s="257"/>
      <c r="JO48" s="257"/>
      <c r="JP48" s="257"/>
      <c r="JQ48" s="257"/>
      <c r="JR48" s="257"/>
      <c r="JS48" s="257"/>
      <c r="JT48" s="257"/>
      <c r="JU48" s="257"/>
      <c r="JV48" s="257"/>
      <c r="JW48" s="257"/>
      <c r="JX48" s="257"/>
      <c r="JY48" s="257"/>
      <c r="JZ48" s="257"/>
      <c r="KA48" s="257"/>
      <c r="KB48" s="257"/>
      <c r="KC48" s="257"/>
      <c r="KD48" s="257"/>
      <c r="KE48" s="257"/>
      <c r="KF48" s="257"/>
      <c r="KG48" s="257"/>
      <c r="KH48" s="257"/>
      <c r="KI48" s="257"/>
      <c r="KJ48" s="257"/>
      <c r="KK48" s="257"/>
      <c r="KL48" s="257"/>
      <c r="KM48" s="257"/>
      <c r="KN48" s="257"/>
      <c r="KO48" s="257"/>
      <c r="KP48" s="257"/>
      <c r="KQ48" s="257"/>
      <c r="KR48" s="257"/>
      <c r="KS48" s="257"/>
      <c r="KT48" s="257"/>
      <c r="KU48" s="257"/>
      <c r="KV48" s="257"/>
      <c r="KW48" s="257"/>
      <c r="KX48" s="257"/>
      <c r="KY48" s="257"/>
      <c r="KZ48" s="257"/>
      <c r="LA48" s="257"/>
      <c r="LB48" s="257"/>
      <c r="LC48" s="257"/>
      <c r="LD48" s="257"/>
      <c r="LE48" s="257"/>
      <c r="LF48" s="257"/>
      <c r="LG48" s="257"/>
      <c r="LH48" s="257"/>
      <c r="LI48" s="257"/>
      <c r="LJ48" s="257"/>
      <c r="LK48" s="257"/>
      <c r="LL48" s="257"/>
      <c r="LM48" s="257"/>
      <c r="LN48" s="257"/>
      <c r="LO48" s="257"/>
      <c r="LP48" s="257"/>
      <c r="LQ48" s="257"/>
      <c r="LR48" s="257"/>
      <c r="LS48" s="257"/>
      <c r="LT48" s="257"/>
      <c r="LU48" s="257"/>
      <c r="LV48" s="257"/>
      <c r="LW48" s="257"/>
      <c r="LX48" s="257"/>
      <c r="LY48" s="257"/>
      <c r="LZ48" s="257"/>
      <c r="MA48" s="257"/>
      <c r="MB48" s="257"/>
      <c r="MC48" s="257"/>
      <c r="MD48" s="257"/>
      <c r="ME48" s="257"/>
      <c r="MF48" s="257"/>
      <c r="MG48" s="257"/>
      <c r="MH48" s="257"/>
      <c r="MI48" s="257"/>
      <c r="MJ48" s="257"/>
      <c r="MK48" s="257"/>
      <c r="ML48" s="257"/>
      <c r="MM48" s="257"/>
      <c r="MN48" s="257"/>
      <c r="MO48" s="257"/>
      <c r="MP48" s="257"/>
      <c r="MQ48" s="257"/>
      <c r="MR48" s="257"/>
      <c r="MS48" s="257"/>
      <c r="MT48" s="257"/>
      <c r="MU48" s="257"/>
      <c r="MV48" s="257"/>
      <c r="MW48" s="257"/>
      <c r="MX48" s="257"/>
      <c r="MY48" s="257"/>
      <c r="MZ48" s="257"/>
      <c r="NA48" s="257"/>
      <c r="NB48" s="257"/>
      <c r="NC48" s="257"/>
      <c r="ND48" s="257"/>
      <c r="NE48" s="259"/>
      <c r="NF48" s="259"/>
      <c r="NG48" s="259"/>
      <c r="NH48" s="259"/>
      <c r="NI48" s="259"/>
      <c r="NJ48" s="259"/>
      <c r="NK48" s="259"/>
      <c r="NL48" s="259"/>
      <c r="NM48" s="259"/>
      <c r="NN48" s="259"/>
      <c r="NO48" s="259"/>
      <c r="NP48" s="259"/>
      <c r="NQ48" s="259"/>
      <c r="NR48" s="259"/>
      <c r="NS48" s="259"/>
      <c r="NT48" s="259"/>
      <c r="NU48" s="259"/>
      <c r="NV48" s="259"/>
      <c r="NW48" s="259"/>
      <c r="NX48" s="259"/>
      <c r="NY48" s="259"/>
      <c r="NZ48" s="259"/>
      <c r="OA48" s="259"/>
      <c r="OB48" s="259"/>
      <c r="OC48" s="259"/>
      <c r="OD48" s="259"/>
      <c r="OE48" s="259"/>
      <c r="OF48" s="259"/>
      <c r="OG48" s="259"/>
      <c r="OH48" s="259"/>
      <c r="OI48" s="259"/>
      <c r="OJ48" s="259"/>
      <c r="OK48" s="259"/>
      <c r="OL48" s="259"/>
      <c r="OM48" s="259"/>
      <c r="ON48" s="259"/>
      <c r="OO48" s="259"/>
      <c r="OP48" s="259"/>
      <c r="OQ48" s="259"/>
      <c r="OR48" s="259"/>
      <c r="OS48" s="259"/>
      <c r="OT48" s="259"/>
      <c r="OU48" s="259"/>
      <c r="OV48" s="259"/>
      <c r="OW48" s="259"/>
      <c r="OX48" s="259"/>
      <c r="OY48" s="259"/>
      <c r="OZ48" s="259"/>
      <c r="PA48" s="259"/>
      <c r="PB48" s="259"/>
      <c r="PC48" s="259"/>
      <c r="PD48" s="259"/>
      <c r="PE48" s="259"/>
      <c r="PF48" s="259"/>
      <c r="PG48" s="259"/>
      <c r="PH48" s="259"/>
      <c r="PI48" s="259"/>
      <c r="PJ48" s="259"/>
      <c r="PK48" s="259"/>
      <c r="PL48" s="259"/>
      <c r="PM48" s="259"/>
      <c r="PN48" s="259"/>
      <c r="PO48" s="259"/>
      <c r="PP48" s="259"/>
      <c r="PQ48" s="259"/>
      <c r="PR48" s="259"/>
      <c r="PS48" s="259"/>
      <c r="PT48" s="259"/>
      <c r="PU48" s="259"/>
      <c r="PV48" s="259"/>
      <c r="PW48" s="259"/>
      <c r="PX48" s="259"/>
      <c r="PY48" s="259"/>
      <c r="PZ48" s="259"/>
      <c r="QA48" s="259"/>
      <c r="QB48" s="259"/>
      <c r="QC48" s="259"/>
      <c r="QD48" s="259"/>
      <c r="QE48" s="259"/>
      <c r="QF48" s="259"/>
      <c r="QG48" s="259"/>
      <c r="QH48" s="259"/>
      <c r="QI48" s="259"/>
      <c r="QJ48" s="259"/>
      <c r="QK48" s="259"/>
      <c r="QL48" s="259"/>
      <c r="QM48" s="259"/>
      <c r="QN48" s="259"/>
      <c r="QP48" s="266">
        <v>0</v>
      </c>
      <c r="WM48" s="159"/>
      <c r="WN48" s="159"/>
      <c r="WO48" s="159"/>
      <c r="WP48" s="251">
        <v>214680</v>
      </c>
      <c r="WQ48" s="219"/>
      <c r="WR48" s="219">
        <v>214680</v>
      </c>
      <c r="XE48" s="159"/>
      <c r="XH48" s="266">
        <v>0</v>
      </c>
      <c r="YJ48" s="159"/>
      <c r="YK48" s="159"/>
      <c r="YM48" s="266">
        <v>0</v>
      </c>
      <c r="YN48" s="172"/>
      <c r="ZQ48" s="159"/>
      <c r="ZR48" s="159"/>
      <c r="ZS48" s="159"/>
    </row>
    <row r="49" spans="1:695">
      <c r="A49" s="261">
        <v>43</v>
      </c>
      <c r="B49" s="262" t="s">
        <v>163</v>
      </c>
      <c r="C49" s="240" t="s">
        <v>164</v>
      </c>
      <c r="D49" s="240" t="s">
        <v>165</v>
      </c>
      <c r="E49" s="250">
        <v>2407310</v>
      </c>
      <c r="F49" s="241" t="s">
        <v>430</v>
      </c>
      <c r="G49" s="251">
        <v>2407310</v>
      </c>
      <c r="H49" s="263"/>
      <c r="I49" s="264"/>
      <c r="J49" s="264"/>
      <c r="K49" s="264"/>
      <c r="L49" s="264"/>
      <c r="M49" s="264"/>
      <c r="N49" s="264"/>
      <c r="O49" s="264"/>
      <c r="P49" s="264"/>
      <c r="Q49" s="264"/>
      <c r="R49" s="264"/>
      <c r="S49" s="264"/>
      <c r="T49" s="264"/>
      <c r="U49" s="265">
        <v>350000</v>
      </c>
      <c r="V49" s="265">
        <v>0</v>
      </c>
      <c r="W49" s="265">
        <v>24000</v>
      </c>
      <c r="X49" s="265">
        <v>43200</v>
      </c>
      <c r="Y49" s="265">
        <v>136700</v>
      </c>
      <c r="Z49" s="265">
        <v>171500</v>
      </c>
      <c r="AA49" s="264">
        <v>375400</v>
      </c>
      <c r="AB49" s="257"/>
      <c r="AC49" s="257">
        <v>231700</v>
      </c>
      <c r="AD49" s="265"/>
      <c r="AE49" s="265"/>
      <c r="AF49" s="265">
        <v>415800</v>
      </c>
      <c r="AG49" s="257">
        <v>88750</v>
      </c>
      <c r="AH49" s="257">
        <v>8820</v>
      </c>
      <c r="AI49" s="257"/>
      <c r="AJ49" s="257">
        <v>414840</v>
      </c>
      <c r="AK49" s="257">
        <v>304000</v>
      </c>
      <c r="AL49" s="257"/>
      <c r="AM49" s="257">
        <v>80790</v>
      </c>
      <c r="AN49" s="257">
        <v>80000</v>
      </c>
      <c r="AO49" s="257">
        <v>37000</v>
      </c>
      <c r="AP49" s="257"/>
      <c r="AQ49" s="257"/>
      <c r="AR49" s="257"/>
      <c r="AS49" s="257"/>
      <c r="AT49" s="257">
        <v>20210</v>
      </c>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6"/>
      <c r="DZ49" s="256"/>
      <c r="EA49" s="257"/>
      <c r="EB49" s="257"/>
      <c r="EC49" s="257"/>
      <c r="ED49" s="257"/>
      <c r="EE49" s="257"/>
      <c r="EF49" s="257"/>
      <c r="EG49" s="257"/>
      <c r="EH49" s="256"/>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c r="IV49" s="257"/>
      <c r="IW49" s="257"/>
      <c r="IX49" s="257"/>
      <c r="IY49" s="257"/>
      <c r="IZ49" s="257"/>
      <c r="JA49" s="257"/>
      <c r="JB49" s="257"/>
      <c r="JC49" s="257"/>
      <c r="JD49" s="257"/>
      <c r="JE49" s="257"/>
      <c r="JF49" s="257"/>
      <c r="JG49" s="257"/>
      <c r="JH49" s="257"/>
      <c r="JI49" s="257"/>
      <c r="JJ49" s="257"/>
      <c r="JK49" s="257"/>
      <c r="JL49" s="257"/>
      <c r="JM49" s="257"/>
      <c r="JN49" s="257"/>
      <c r="JO49" s="257"/>
      <c r="JP49" s="257"/>
      <c r="JQ49" s="257"/>
      <c r="JR49" s="257"/>
      <c r="JS49" s="257"/>
      <c r="JT49" s="257"/>
      <c r="JU49" s="257"/>
      <c r="JV49" s="257"/>
      <c r="JW49" s="257"/>
      <c r="JX49" s="257"/>
      <c r="JY49" s="257"/>
      <c r="JZ49" s="257"/>
      <c r="KA49" s="257"/>
      <c r="KB49" s="257"/>
      <c r="KC49" s="257"/>
      <c r="KD49" s="257"/>
      <c r="KE49" s="257"/>
      <c r="KF49" s="257"/>
      <c r="KG49" s="257"/>
      <c r="KH49" s="257"/>
      <c r="KI49" s="257"/>
      <c r="KJ49" s="257"/>
      <c r="KK49" s="257"/>
      <c r="KL49" s="257"/>
      <c r="KM49" s="257"/>
      <c r="KN49" s="257"/>
      <c r="KO49" s="257"/>
      <c r="KP49" s="257"/>
      <c r="KQ49" s="257"/>
      <c r="KR49" s="257"/>
      <c r="KS49" s="257"/>
      <c r="KT49" s="257"/>
      <c r="KU49" s="257"/>
      <c r="KV49" s="257"/>
      <c r="KW49" s="257"/>
      <c r="KX49" s="257"/>
      <c r="KY49" s="257"/>
      <c r="KZ49" s="257"/>
      <c r="LA49" s="257"/>
      <c r="LB49" s="257"/>
      <c r="LC49" s="257"/>
      <c r="LD49" s="257"/>
      <c r="LE49" s="257"/>
      <c r="LF49" s="257"/>
      <c r="LG49" s="257"/>
      <c r="LH49" s="257"/>
      <c r="LI49" s="257"/>
      <c r="LJ49" s="257"/>
      <c r="LK49" s="257"/>
      <c r="LL49" s="257"/>
      <c r="LM49" s="257"/>
      <c r="LN49" s="257"/>
      <c r="LO49" s="257"/>
      <c r="LP49" s="257"/>
      <c r="LQ49" s="257"/>
      <c r="LR49" s="257"/>
      <c r="LS49" s="257"/>
      <c r="LT49" s="257"/>
      <c r="LU49" s="257"/>
      <c r="LV49" s="257"/>
      <c r="LW49" s="257"/>
      <c r="LX49" s="257"/>
      <c r="LY49" s="257"/>
      <c r="LZ49" s="257"/>
      <c r="MA49" s="257"/>
      <c r="MB49" s="257"/>
      <c r="MC49" s="257"/>
      <c r="MD49" s="257"/>
      <c r="ME49" s="257"/>
      <c r="MF49" s="257"/>
      <c r="MG49" s="257"/>
      <c r="MH49" s="257"/>
      <c r="MI49" s="257"/>
      <c r="MJ49" s="257"/>
      <c r="MK49" s="257"/>
      <c r="ML49" s="257"/>
      <c r="MM49" s="257"/>
      <c r="MN49" s="257"/>
      <c r="MO49" s="257"/>
      <c r="MP49" s="257"/>
      <c r="MQ49" s="257"/>
      <c r="MR49" s="257"/>
      <c r="MS49" s="257"/>
      <c r="MT49" s="257"/>
      <c r="MU49" s="257"/>
      <c r="MV49" s="257"/>
      <c r="MW49" s="257"/>
      <c r="MX49" s="257"/>
      <c r="MY49" s="257"/>
      <c r="MZ49" s="257"/>
      <c r="NA49" s="257"/>
      <c r="NB49" s="257"/>
      <c r="NC49" s="257"/>
      <c r="ND49" s="257"/>
      <c r="NE49" s="259"/>
      <c r="NF49" s="259"/>
      <c r="NG49" s="259"/>
      <c r="NH49" s="259"/>
      <c r="NI49" s="259"/>
      <c r="NJ49" s="259"/>
      <c r="NK49" s="259"/>
      <c r="NL49" s="259"/>
      <c r="NM49" s="259"/>
      <c r="NN49" s="259"/>
      <c r="NO49" s="259"/>
      <c r="NP49" s="259"/>
      <c r="NQ49" s="259"/>
      <c r="NR49" s="259"/>
      <c r="NS49" s="259"/>
      <c r="NT49" s="259"/>
      <c r="NU49" s="259"/>
      <c r="NV49" s="259"/>
      <c r="NW49" s="259"/>
      <c r="NX49" s="259"/>
      <c r="NY49" s="259"/>
      <c r="NZ49" s="259"/>
      <c r="OA49" s="259"/>
      <c r="OB49" s="259"/>
      <c r="OC49" s="259"/>
      <c r="OD49" s="259"/>
      <c r="OE49" s="259"/>
      <c r="OF49" s="259"/>
      <c r="OG49" s="259"/>
      <c r="OH49" s="259"/>
      <c r="OI49" s="259"/>
      <c r="OJ49" s="259"/>
      <c r="OK49" s="259"/>
      <c r="OL49" s="259"/>
      <c r="OM49" s="259"/>
      <c r="ON49" s="259"/>
      <c r="OO49" s="259"/>
      <c r="OP49" s="259"/>
      <c r="OQ49" s="259"/>
      <c r="OR49" s="259"/>
      <c r="OS49" s="259"/>
      <c r="OT49" s="259"/>
      <c r="OU49" s="259"/>
      <c r="OV49" s="259"/>
      <c r="OW49" s="259"/>
      <c r="OX49" s="259"/>
      <c r="OY49" s="259"/>
      <c r="OZ49" s="259"/>
      <c r="PA49" s="259"/>
      <c r="PB49" s="259"/>
      <c r="PC49" s="259"/>
      <c r="PD49" s="259"/>
      <c r="PE49" s="259"/>
      <c r="PF49" s="259"/>
      <c r="PG49" s="259"/>
      <c r="PH49" s="259"/>
      <c r="PI49" s="259"/>
      <c r="PJ49" s="259"/>
      <c r="PK49" s="259"/>
      <c r="PL49" s="259"/>
      <c r="PM49" s="259"/>
      <c r="PN49" s="259"/>
      <c r="PO49" s="259"/>
      <c r="PP49" s="259"/>
      <c r="PQ49" s="259"/>
      <c r="PR49" s="259"/>
      <c r="PS49" s="259"/>
      <c r="PT49" s="259"/>
      <c r="PU49" s="259"/>
      <c r="PV49" s="259"/>
      <c r="PW49" s="259"/>
      <c r="PX49" s="259"/>
      <c r="PY49" s="259"/>
      <c r="PZ49" s="259"/>
      <c r="QA49" s="259"/>
      <c r="QB49" s="259"/>
      <c r="QC49" s="259"/>
      <c r="QD49" s="259"/>
      <c r="QE49" s="259"/>
      <c r="QF49" s="259"/>
      <c r="QG49" s="259"/>
      <c r="QH49" s="259"/>
      <c r="QI49" s="259"/>
      <c r="QJ49" s="259"/>
      <c r="QK49" s="259"/>
      <c r="QL49" s="259"/>
      <c r="QM49" s="259"/>
      <c r="QN49" s="259"/>
      <c r="QP49" s="266">
        <v>0</v>
      </c>
      <c r="WM49" s="159"/>
      <c r="WN49" s="159"/>
      <c r="WO49" s="159"/>
      <c r="WP49" s="251">
        <v>234750</v>
      </c>
      <c r="WQ49" s="219"/>
      <c r="WR49" s="219">
        <v>234750</v>
      </c>
      <c r="XE49" s="159"/>
      <c r="XH49" s="266">
        <v>0</v>
      </c>
      <c r="YJ49" s="159"/>
      <c r="YK49" s="159"/>
      <c r="YM49" s="266">
        <v>0</v>
      </c>
      <c r="YN49" s="172"/>
      <c r="ZQ49" s="159"/>
      <c r="ZR49" s="159"/>
      <c r="ZS49" s="159"/>
    </row>
    <row r="50" spans="1:695">
      <c r="A50" s="261">
        <v>44</v>
      </c>
      <c r="B50" s="262" t="s">
        <v>166</v>
      </c>
      <c r="C50" s="240" t="s">
        <v>167</v>
      </c>
      <c r="D50" s="240" t="s">
        <v>168</v>
      </c>
      <c r="E50" s="250">
        <v>1065505</v>
      </c>
      <c r="F50" s="241" t="s">
        <v>431</v>
      </c>
      <c r="G50" s="251">
        <v>1065505</v>
      </c>
      <c r="H50" s="263"/>
      <c r="I50" s="264"/>
      <c r="J50" s="264"/>
      <c r="K50" s="264"/>
      <c r="L50" s="264"/>
      <c r="M50" s="264"/>
      <c r="N50" s="264"/>
      <c r="O50" s="264"/>
      <c r="P50" s="264"/>
      <c r="Q50" s="264"/>
      <c r="R50" s="264"/>
      <c r="S50" s="264"/>
      <c r="T50" s="264"/>
      <c r="U50" s="265">
        <v>90800</v>
      </c>
      <c r="V50" s="265">
        <v>0</v>
      </c>
      <c r="W50" s="265">
        <v>24000</v>
      </c>
      <c r="X50" s="265">
        <v>41400</v>
      </c>
      <c r="Y50" s="265">
        <v>136700</v>
      </c>
      <c r="Z50" s="265">
        <v>132800</v>
      </c>
      <c r="AA50" s="264">
        <v>334900</v>
      </c>
      <c r="AB50" s="257"/>
      <c r="AC50" s="257"/>
      <c r="AD50" s="265">
        <v>66000</v>
      </c>
      <c r="AE50" s="265"/>
      <c r="AF50" s="265">
        <v>287400</v>
      </c>
      <c r="AG50" s="257">
        <v>31750</v>
      </c>
      <c r="AH50" s="257">
        <v>6750</v>
      </c>
      <c r="AI50" s="257"/>
      <c r="AJ50" s="257">
        <v>129920</v>
      </c>
      <c r="AK50" s="257"/>
      <c r="AL50" s="257">
        <v>66440</v>
      </c>
      <c r="AM50" s="257"/>
      <c r="AN50" s="257">
        <v>32250</v>
      </c>
      <c r="AO50" s="257"/>
      <c r="AP50" s="257"/>
      <c r="AQ50" s="257"/>
      <c r="AR50" s="257"/>
      <c r="AS50" s="257"/>
      <c r="AT50" s="257">
        <v>19295</v>
      </c>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6"/>
      <c r="DZ50" s="256"/>
      <c r="EA50" s="257"/>
      <c r="EB50" s="257"/>
      <c r="EC50" s="257"/>
      <c r="ED50" s="257"/>
      <c r="EE50" s="257"/>
      <c r="EF50" s="257"/>
      <c r="EG50" s="257"/>
      <c r="EH50" s="256"/>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c r="IV50" s="257"/>
      <c r="IW50" s="257"/>
      <c r="IX50" s="257"/>
      <c r="IY50" s="257"/>
      <c r="IZ50" s="257"/>
      <c r="JA50" s="257"/>
      <c r="JB50" s="257"/>
      <c r="JC50" s="257"/>
      <c r="JD50" s="257"/>
      <c r="JE50" s="257"/>
      <c r="JF50" s="257"/>
      <c r="JG50" s="257"/>
      <c r="JH50" s="257"/>
      <c r="JI50" s="257"/>
      <c r="JJ50" s="257"/>
      <c r="JK50" s="257"/>
      <c r="JL50" s="257"/>
      <c r="JM50" s="257"/>
      <c r="JN50" s="257"/>
      <c r="JO50" s="257"/>
      <c r="JP50" s="257"/>
      <c r="JQ50" s="257"/>
      <c r="JR50" s="257"/>
      <c r="JS50" s="257"/>
      <c r="JT50" s="257"/>
      <c r="JU50" s="257"/>
      <c r="JV50" s="257"/>
      <c r="JW50" s="257"/>
      <c r="JX50" s="257"/>
      <c r="JY50" s="257"/>
      <c r="JZ50" s="257"/>
      <c r="KA50" s="257"/>
      <c r="KB50" s="257"/>
      <c r="KC50" s="257"/>
      <c r="KD50" s="257"/>
      <c r="KE50" s="257"/>
      <c r="KF50" s="257"/>
      <c r="KG50" s="257"/>
      <c r="KH50" s="257"/>
      <c r="KI50" s="257"/>
      <c r="KJ50" s="257"/>
      <c r="KK50" s="257"/>
      <c r="KL50" s="257"/>
      <c r="KM50" s="257"/>
      <c r="KN50" s="257"/>
      <c r="KO50" s="257"/>
      <c r="KP50" s="257"/>
      <c r="KQ50" s="257"/>
      <c r="KR50" s="257"/>
      <c r="KS50" s="257"/>
      <c r="KT50" s="257"/>
      <c r="KU50" s="257"/>
      <c r="KV50" s="257"/>
      <c r="KW50" s="257"/>
      <c r="KX50" s="257"/>
      <c r="KY50" s="257"/>
      <c r="KZ50" s="257"/>
      <c r="LA50" s="257"/>
      <c r="LB50" s="257"/>
      <c r="LC50" s="257"/>
      <c r="LD50" s="257"/>
      <c r="LE50" s="257"/>
      <c r="LF50" s="257"/>
      <c r="LG50" s="257"/>
      <c r="LH50" s="257"/>
      <c r="LI50" s="257"/>
      <c r="LJ50" s="257"/>
      <c r="LK50" s="257"/>
      <c r="LL50" s="257"/>
      <c r="LM50" s="257"/>
      <c r="LN50" s="257"/>
      <c r="LO50" s="257"/>
      <c r="LP50" s="257"/>
      <c r="LQ50" s="257"/>
      <c r="LR50" s="257"/>
      <c r="LS50" s="257"/>
      <c r="LT50" s="257"/>
      <c r="LU50" s="257"/>
      <c r="LV50" s="257"/>
      <c r="LW50" s="257"/>
      <c r="LX50" s="257"/>
      <c r="LY50" s="257"/>
      <c r="LZ50" s="257"/>
      <c r="MA50" s="257"/>
      <c r="MB50" s="257"/>
      <c r="MC50" s="257"/>
      <c r="MD50" s="257"/>
      <c r="ME50" s="257"/>
      <c r="MF50" s="257"/>
      <c r="MG50" s="257"/>
      <c r="MH50" s="257"/>
      <c r="MI50" s="257"/>
      <c r="MJ50" s="257"/>
      <c r="MK50" s="257"/>
      <c r="ML50" s="257"/>
      <c r="MM50" s="257"/>
      <c r="MN50" s="257"/>
      <c r="MO50" s="257"/>
      <c r="MP50" s="257"/>
      <c r="MQ50" s="257"/>
      <c r="MR50" s="257"/>
      <c r="MS50" s="257"/>
      <c r="MT50" s="257"/>
      <c r="MU50" s="257"/>
      <c r="MV50" s="257"/>
      <c r="MW50" s="257"/>
      <c r="MX50" s="257"/>
      <c r="MY50" s="257"/>
      <c r="MZ50" s="257"/>
      <c r="NA50" s="257"/>
      <c r="NB50" s="257"/>
      <c r="NC50" s="257"/>
      <c r="ND50" s="257"/>
      <c r="NE50" s="259"/>
      <c r="NF50" s="259"/>
      <c r="NG50" s="259"/>
      <c r="NH50" s="259"/>
      <c r="NI50" s="259"/>
      <c r="NJ50" s="259"/>
      <c r="NK50" s="259"/>
      <c r="NL50" s="259"/>
      <c r="NM50" s="259"/>
      <c r="NN50" s="259"/>
      <c r="NO50" s="259"/>
      <c r="NP50" s="259"/>
      <c r="NQ50" s="259"/>
      <c r="NR50" s="259"/>
      <c r="NS50" s="259"/>
      <c r="NT50" s="259"/>
      <c r="NU50" s="259"/>
      <c r="NV50" s="259"/>
      <c r="NW50" s="259"/>
      <c r="NX50" s="259"/>
      <c r="NY50" s="259"/>
      <c r="NZ50" s="259"/>
      <c r="OA50" s="259"/>
      <c r="OB50" s="259"/>
      <c r="OC50" s="259"/>
      <c r="OD50" s="259"/>
      <c r="OE50" s="259"/>
      <c r="OF50" s="259"/>
      <c r="OG50" s="259"/>
      <c r="OH50" s="259"/>
      <c r="OI50" s="259"/>
      <c r="OJ50" s="259"/>
      <c r="OK50" s="259"/>
      <c r="OL50" s="259"/>
      <c r="OM50" s="259"/>
      <c r="ON50" s="259"/>
      <c r="OO50" s="259"/>
      <c r="OP50" s="259"/>
      <c r="OQ50" s="259"/>
      <c r="OR50" s="259"/>
      <c r="OS50" s="259"/>
      <c r="OT50" s="259"/>
      <c r="OU50" s="259"/>
      <c r="OV50" s="259"/>
      <c r="OW50" s="259"/>
      <c r="OX50" s="259"/>
      <c r="OY50" s="259"/>
      <c r="OZ50" s="259"/>
      <c r="PA50" s="259"/>
      <c r="PB50" s="259"/>
      <c r="PC50" s="259"/>
      <c r="PD50" s="259"/>
      <c r="PE50" s="259"/>
      <c r="PF50" s="259"/>
      <c r="PG50" s="259"/>
      <c r="PH50" s="259"/>
      <c r="PI50" s="259"/>
      <c r="PJ50" s="259"/>
      <c r="PK50" s="259"/>
      <c r="PL50" s="259"/>
      <c r="PM50" s="259"/>
      <c r="PN50" s="259"/>
      <c r="PO50" s="259"/>
      <c r="PP50" s="259"/>
      <c r="PQ50" s="259"/>
      <c r="PR50" s="259"/>
      <c r="PS50" s="259"/>
      <c r="PT50" s="259"/>
      <c r="PU50" s="259"/>
      <c r="PV50" s="259"/>
      <c r="PW50" s="259"/>
      <c r="PX50" s="259"/>
      <c r="PY50" s="259"/>
      <c r="PZ50" s="259"/>
      <c r="QA50" s="259"/>
      <c r="QB50" s="259"/>
      <c r="QC50" s="259"/>
      <c r="QD50" s="259"/>
      <c r="QE50" s="259"/>
      <c r="QF50" s="259"/>
      <c r="QG50" s="259"/>
      <c r="QH50" s="259"/>
      <c r="QI50" s="259"/>
      <c r="QJ50" s="259"/>
      <c r="QK50" s="259"/>
      <c r="QL50" s="259"/>
      <c r="QM50" s="259"/>
      <c r="QN50" s="259"/>
      <c r="QP50" s="266">
        <v>0</v>
      </c>
      <c r="WM50" s="159"/>
      <c r="WN50" s="159"/>
      <c r="WO50" s="159"/>
      <c r="WP50" s="251">
        <v>195240</v>
      </c>
      <c r="WQ50" s="219"/>
      <c r="WR50" s="219">
        <v>195240</v>
      </c>
      <c r="XE50" s="159"/>
      <c r="XH50" s="266">
        <v>0</v>
      </c>
      <c r="YJ50" s="159"/>
      <c r="YK50" s="159"/>
      <c r="YM50" s="266">
        <v>0</v>
      </c>
      <c r="YN50" s="172"/>
      <c r="ZQ50" s="159"/>
      <c r="ZR50" s="159"/>
      <c r="ZS50" s="159"/>
    </row>
    <row r="51" spans="1:695">
      <c r="A51" s="261">
        <v>45</v>
      </c>
      <c r="B51" s="262" t="s">
        <v>169</v>
      </c>
      <c r="C51" s="240" t="s">
        <v>170</v>
      </c>
      <c r="D51" s="240" t="s">
        <v>171</v>
      </c>
      <c r="E51" s="250">
        <v>2151745</v>
      </c>
      <c r="F51" s="241" t="s">
        <v>432</v>
      </c>
      <c r="G51" s="251">
        <v>2151745</v>
      </c>
      <c r="H51" s="263"/>
      <c r="I51" s="264"/>
      <c r="J51" s="264"/>
      <c r="K51" s="264"/>
      <c r="L51" s="264"/>
      <c r="M51" s="264"/>
      <c r="N51" s="264"/>
      <c r="O51" s="264"/>
      <c r="P51" s="264"/>
      <c r="Q51" s="264"/>
      <c r="R51" s="264"/>
      <c r="S51" s="264"/>
      <c r="T51" s="264"/>
      <c r="U51" s="265">
        <v>225000</v>
      </c>
      <c r="V51" s="265">
        <v>0</v>
      </c>
      <c r="W51" s="265">
        <v>24000</v>
      </c>
      <c r="X51" s="265">
        <v>41400</v>
      </c>
      <c r="Y51" s="265">
        <v>136700</v>
      </c>
      <c r="Z51" s="265">
        <v>274100</v>
      </c>
      <c r="AA51" s="264">
        <v>476200</v>
      </c>
      <c r="AB51" s="257">
        <v>155700</v>
      </c>
      <c r="AC51" s="257"/>
      <c r="AD51" s="265"/>
      <c r="AE51" s="265"/>
      <c r="AF51" s="265">
        <v>264600</v>
      </c>
      <c r="AG51" s="257">
        <v>73750</v>
      </c>
      <c r="AH51" s="257">
        <v>9000</v>
      </c>
      <c r="AI51" s="257"/>
      <c r="AJ51" s="257">
        <v>362780</v>
      </c>
      <c r="AK51" s="257">
        <v>247000</v>
      </c>
      <c r="AL51" s="257">
        <v>66440</v>
      </c>
      <c r="AM51" s="257">
        <v>68730</v>
      </c>
      <c r="AN51" s="257">
        <v>93000</v>
      </c>
      <c r="AO51" s="257">
        <v>42500</v>
      </c>
      <c r="AP51" s="257"/>
      <c r="AQ51" s="257"/>
      <c r="AR51" s="257"/>
      <c r="AS51" s="257">
        <v>45920</v>
      </c>
      <c r="AT51" s="257">
        <v>21125</v>
      </c>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6"/>
      <c r="DZ51" s="256"/>
      <c r="EA51" s="257"/>
      <c r="EB51" s="257"/>
      <c r="EC51" s="257"/>
      <c r="ED51" s="257"/>
      <c r="EE51" s="257"/>
      <c r="EF51" s="257"/>
      <c r="EG51" s="257"/>
      <c r="EH51" s="256"/>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c r="IU51" s="257"/>
      <c r="IV51" s="257"/>
      <c r="IW51" s="257"/>
      <c r="IX51" s="257"/>
      <c r="IY51" s="257"/>
      <c r="IZ51" s="257"/>
      <c r="JA51" s="257"/>
      <c r="JB51" s="257"/>
      <c r="JC51" s="257"/>
      <c r="JD51" s="257"/>
      <c r="JE51" s="257"/>
      <c r="JF51" s="257"/>
      <c r="JG51" s="257"/>
      <c r="JH51" s="257"/>
      <c r="JI51" s="257"/>
      <c r="JJ51" s="257"/>
      <c r="JK51" s="257"/>
      <c r="JL51" s="257"/>
      <c r="JM51" s="257"/>
      <c r="JN51" s="257"/>
      <c r="JO51" s="257"/>
      <c r="JP51" s="257"/>
      <c r="JQ51" s="257"/>
      <c r="JR51" s="257"/>
      <c r="JS51" s="257"/>
      <c r="JT51" s="257"/>
      <c r="JU51" s="257"/>
      <c r="JV51" s="257"/>
      <c r="JW51" s="257"/>
      <c r="JX51" s="257"/>
      <c r="JY51" s="257"/>
      <c r="JZ51" s="257"/>
      <c r="KA51" s="257"/>
      <c r="KB51" s="257"/>
      <c r="KC51" s="257"/>
      <c r="KD51" s="257"/>
      <c r="KE51" s="257"/>
      <c r="KF51" s="257"/>
      <c r="KG51" s="257"/>
      <c r="KH51" s="257"/>
      <c r="KI51" s="257"/>
      <c r="KJ51" s="257"/>
      <c r="KK51" s="257"/>
      <c r="KL51" s="257"/>
      <c r="KM51" s="257"/>
      <c r="KN51" s="257"/>
      <c r="KO51" s="257"/>
      <c r="KP51" s="257"/>
      <c r="KQ51" s="257"/>
      <c r="KR51" s="257"/>
      <c r="KS51" s="257"/>
      <c r="KT51" s="257"/>
      <c r="KU51" s="257"/>
      <c r="KV51" s="257"/>
      <c r="KW51" s="257"/>
      <c r="KX51" s="257"/>
      <c r="KY51" s="257"/>
      <c r="KZ51" s="257"/>
      <c r="LA51" s="257"/>
      <c r="LB51" s="257"/>
      <c r="LC51" s="257"/>
      <c r="LD51" s="257"/>
      <c r="LE51" s="257"/>
      <c r="LF51" s="257"/>
      <c r="LG51" s="257"/>
      <c r="LH51" s="257"/>
      <c r="LI51" s="257"/>
      <c r="LJ51" s="257"/>
      <c r="LK51" s="257"/>
      <c r="LL51" s="257"/>
      <c r="LM51" s="257"/>
      <c r="LN51" s="257"/>
      <c r="LO51" s="257"/>
      <c r="LP51" s="257"/>
      <c r="LQ51" s="257"/>
      <c r="LR51" s="257"/>
      <c r="LS51" s="257"/>
      <c r="LT51" s="257"/>
      <c r="LU51" s="257"/>
      <c r="LV51" s="257"/>
      <c r="LW51" s="257"/>
      <c r="LX51" s="257"/>
      <c r="LY51" s="257"/>
      <c r="LZ51" s="257"/>
      <c r="MA51" s="257"/>
      <c r="MB51" s="257"/>
      <c r="MC51" s="257"/>
      <c r="MD51" s="257"/>
      <c r="ME51" s="257"/>
      <c r="MF51" s="257"/>
      <c r="MG51" s="257"/>
      <c r="MH51" s="257"/>
      <c r="MI51" s="257"/>
      <c r="MJ51" s="257"/>
      <c r="MK51" s="257"/>
      <c r="ML51" s="257"/>
      <c r="MM51" s="257"/>
      <c r="MN51" s="257"/>
      <c r="MO51" s="257"/>
      <c r="MP51" s="257"/>
      <c r="MQ51" s="257"/>
      <c r="MR51" s="257"/>
      <c r="MS51" s="257"/>
      <c r="MT51" s="257"/>
      <c r="MU51" s="257"/>
      <c r="MV51" s="257"/>
      <c r="MW51" s="257"/>
      <c r="MX51" s="257"/>
      <c r="MY51" s="257"/>
      <c r="MZ51" s="257"/>
      <c r="NA51" s="257"/>
      <c r="NB51" s="257"/>
      <c r="NC51" s="257"/>
      <c r="ND51" s="257"/>
      <c r="NE51" s="259"/>
      <c r="NF51" s="259"/>
      <c r="NG51" s="259"/>
      <c r="NH51" s="259"/>
      <c r="NI51" s="259"/>
      <c r="NJ51" s="259"/>
      <c r="NK51" s="259"/>
      <c r="NL51" s="259"/>
      <c r="NM51" s="259"/>
      <c r="NN51" s="259"/>
      <c r="NO51" s="259"/>
      <c r="NP51" s="259"/>
      <c r="NQ51" s="259"/>
      <c r="NR51" s="259"/>
      <c r="NS51" s="259"/>
      <c r="NT51" s="259"/>
      <c r="NU51" s="259"/>
      <c r="NV51" s="259"/>
      <c r="NW51" s="259"/>
      <c r="NX51" s="259"/>
      <c r="NY51" s="259"/>
      <c r="NZ51" s="259"/>
      <c r="OA51" s="259"/>
      <c r="OB51" s="259"/>
      <c r="OC51" s="259"/>
      <c r="OD51" s="259"/>
      <c r="OE51" s="259"/>
      <c r="OF51" s="259"/>
      <c r="OG51" s="259"/>
      <c r="OH51" s="259"/>
      <c r="OI51" s="259"/>
      <c r="OJ51" s="259"/>
      <c r="OK51" s="259"/>
      <c r="OL51" s="259"/>
      <c r="OM51" s="259"/>
      <c r="ON51" s="259"/>
      <c r="OO51" s="259"/>
      <c r="OP51" s="259"/>
      <c r="OQ51" s="259"/>
      <c r="OR51" s="259"/>
      <c r="OS51" s="259"/>
      <c r="OT51" s="259"/>
      <c r="OU51" s="259"/>
      <c r="OV51" s="259"/>
      <c r="OW51" s="259"/>
      <c r="OX51" s="259"/>
      <c r="OY51" s="259"/>
      <c r="OZ51" s="259"/>
      <c r="PA51" s="259"/>
      <c r="PB51" s="259"/>
      <c r="PC51" s="259"/>
      <c r="PD51" s="259"/>
      <c r="PE51" s="259"/>
      <c r="PF51" s="259"/>
      <c r="PG51" s="259"/>
      <c r="PH51" s="259"/>
      <c r="PI51" s="259"/>
      <c r="PJ51" s="259"/>
      <c r="PK51" s="259"/>
      <c r="PL51" s="259"/>
      <c r="PM51" s="259"/>
      <c r="PN51" s="259"/>
      <c r="PO51" s="259"/>
      <c r="PP51" s="259"/>
      <c r="PQ51" s="259"/>
      <c r="PR51" s="259"/>
      <c r="PS51" s="259"/>
      <c r="PT51" s="259"/>
      <c r="PU51" s="259"/>
      <c r="PV51" s="259"/>
      <c r="PW51" s="259"/>
      <c r="PX51" s="259"/>
      <c r="PY51" s="259"/>
      <c r="PZ51" s="259"/>
      <c r="QA51" s="259"/>
      <c r="QB51" s="259"/>
      <c r="QC51" s="259"/>
      <c r="QD51" s="259"/>
      <c r="QE51" s="259"/>
      <c r="QF51" s="259"/>
      <c r="QG51" s="259"/>
      <c r="QH51" s="259"/>
      <c r="QI51" s="259"/>
      <c r="QJ51" s="259"/>
      <c r="QK51" s="259"/>
      <c r="QL51" s="259"/>
      <c r="QM51" s="259"/>
      <c r="QN51" s="259"/>
      <c r="QP51" s="266">
        <v>0</v>
      </c>
      <c r="WM51" s="159"/>
      <c r="WN51" s="159"/>
      <c r="WO51" s="159"/>
      <c r="WP51" s="251">
        <v>270450</v>
      </c>
      <c r="WQ51" s="219"/>
      <c r="WR51" s="219">
        <v>270450</v>
      </c>
      <c r="XE51" s="159"/>
      <c r="XH51" s="266">
        <v>0</v>
      </c>
      <c r="YJ51" s="159"/>
      <c r="YK51" s="159"/>
      <c r="YM51" s="266">
        <v>0</v>
      </c>
      <c r="YN51" s="172"/>
      <c r="ZQ51" s="159"/>
      <c r="ZR51" s="159"/>
      <c r="ZS51" s="159"/>
    </row>
    <row r="52" spans="1:695">
      <c r="A52" s="261">
        <v>46</v>
      </c>
      <c r="B52" s="262" t="s">
        <v>172</v>
      </c>
      <c r="C52" s="240" t="s">
        <v>173</v>
      </c>
      <c r="D52" s="240" t="s">
        <v>174</v>
      </c>
      <c r="E52" s="250">
        <v>2377425</v>
      </c>
      <c r="F52" s="241" t="s">
        <v>433</v>
      </c>
      <c r="G52" s="251">
        <v>2377425</v>
      </c>
      <c r="H52" s="263"/>
      <c r="I52" s="264"/>
      <c r="J52" s="264"/>
      <c r="K52" s="264"/>
      <c r="L52" s="264"/>
      <c r="M52" s="264"/>
      <c r="N52" s="264"/>
      <c r="O52" s="264"/>
      <c r="P52" s="264"/>
      <c r="Q52" s="264"/>
      <c r="R52" s="264"/>
      <c r="S52" s="264"/>
      <c r="T52" s="264"/>
      <c r="U52" s="265">
        <v>375000</v>
      </c>
      <c r="V52" s="265">
        <v>0</v>
      </c>
      <c r="W52" s="265">
        <v>24000</v>
      </c>
      <c r="X52" s="265">
        <v>41400</v>
      </c>
      <c r="Y52" s="265">
        <v>136700</v>
      </c>
      <c r="Z52" s="265">
        <v>190000</v>
      </c>
      <c r="AA52" s="264">
        <v>392100</v>
      </c>
      <c r="AB52" s="257">
        <v>89800</v>
      </c>
      <c r="AC52" s="257"/>
      <c r="AD52" s="265"/>
      <c r="AE52" s="265">
        <v>66000</v>
      </c>
      <c r="AF52" s="265">
        <v>250200</v>
      </c>
      <c r="AG52" s="257">
        <v>45750</v>
      </c>
      <c r="AH52" s="257">
        <v>9000</v>
      </c>
      <c r="AI52" s="257">
        <v>131300</v>
      </c>
      <c r="AJ52" s="257">
        <v>237440</v>
      </c>
      <c r="AK52" s="257">
        <v>385000</v>
      </c>
      <c r="AL52" s="257"/>
      <c r="AM52" s="257">
        <v>68730</v>
      </c>
      <c r="AN52" s="257">
        <v>93000</v>
      </c>
      <c r="AO52" s="257">
        <v>37000</v>
      </c>
      <c r="AP52" s="257">
        <v>55980</v>
      </c>
      <c r="AQ52" s="257"/>
      <c r="AR52" s="257">
        <v>120000</v>
      </c>
      <c r="AS52" s="257"/>
      <c r="AT52" s="257">
        <v>21125</v>
      </c>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6"/>
      <c r="DZ52" s="256"/>
      <c r="EA52" s="257"/>
      <c r="EB52" s="257"/>
      <c r="EC52" s="257"/>
      <c r="ED52" s="257"/>
      <c r="EE52" s="257"/>
      <c r="EF52" s="257"/>
      <c r="EG52" s="257"/>
      <c r="EH52" s="256"/>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c r="IV52" s="257"/>
      <c r="IW52" s="257"/>
      <c r="IX52" s="257"/>
      <c r="IY52" s="257"/>
      <c r="IZ52" s="257"/>
      <c r="JA52" s="257"/>
      <c r="JB52" s="257"/>
      <c r="JC52" s="257"/>
      <c r="JD52" s="257"/>
      <c r="JE52" s="257"/>
      <c r="JF52" s="257"/>
      <c r="JG52" s="257"/>
      <c r="JH52" s="257"/>
      <c r="JI52" s="257"/>
      <c r="JJ52" s="257"/>
      <c r="JK52" s="257"/>
      <c r="JL52" s="257"/>
      <c r="JM52" s="257"/>
      <c r="JN52" s="257"/>
      <c r="JO52" s="257"/>
      <c r="JP52" s="257"/>
      <c r="JQ52" s="257"/>
      <c r="JR52" s="257"/>
      <c r="JS52" s="257"/>
      <c r="JT52" s="257"/>
      <c r="JU52" s="257"/>
      <c r="JV52" s="257"/>
      <c r="JW52" s="257"/>
      <c r="JX52" s="257"/>
      <c r="JY52" s="257"/>
      <c r="JZ52" s="257"/>
      <c r="KA52" s="257"/>
      <c r="KB52" s="257"/>
      <c r="KC52" s="257"/>
      <c r="KD52" s="257"/>
      <c r="KE52" s="257"/>
      <c r="KF52" s="257"/>
      <c r="KG52" s="257"/>
      <c r="KH52" s="257"/>
      <c r="KI52" s="257"/>
      <c r="KJ52" s="257"/>
      <c r="KK52" s="257"/>
      <c r="KL52" s="257"/>
      <c r="KM52" s="257"/>
      <c r="KN52" s="257"/>
      <c r="KO52" s="257"/>
      <c r="KP52" s="257"/>
      <c r="KQ52" s="257"/>
      <c r="KR52" s="257"/>
      <c r="KS52" s="257"/>
      <c r="KT52" s="257"/>
      <c r="KU52" s="257"/>
      <c r="KV52" s="257"/>
      <c r="KW52" s="257"/>
      <c r="KX52" s="257"/>
      <c r="KY52" s="257"/>
      <c r="KZ52" s="257"/>
      <c r="LA52" s="257"/>
      <c r="LB52" s="257"/>
      <c r="LC52" s="257"/>
      <c r="LD52" s="257"/>
      <c r="LE52" s="257"/>
      <c r="LF52" s="257"/>
      <c r="LG52" s="257"/>
      <c r="LH52" s="257"/>
      <c r="LI52" s="257"/>
      <c r="LJ52" s="257"/>
      <c r="LK52" s="257"/>
      <c r="LL52" s="257"/>
      <c r="LM52" s="257"/>
      <c r="LN52" s="257"/>
      <c r="LO52" s="257"/>
      <c r="LP52" s="257"/>
      <c r="LQ52" s="257"/>
      <c r="LR52" s="257"/>
      <c r="LS52" s="257"/>
      <c r="LT52" s="257"/>
      <c r="LU52" s="257"/>
      <c r="LV52" s="257"/>
      <c r="LW52" s="257"/>
      <c r="LX52" s="257"/>
      <c r="LY52" s="257"/>
      <c r="LZ52" s="257"/>
      <c r="MA52" s="257"/>
      <c r="MB52" s="257"/>
      <c r="MC52" s="257"/>
      <c r="MD52" s="257"/>
      <c r="ME52" s="257"/>
      <c r="MF52" s="257"/>
      <c r="MG52" s="257"/>
      <c r="MH52" s="257"/>
      <c r="MI52" s="257"/>
      <c r="MJ52" s="257"/>
      <c r="MK52" s="257"/>
      <c r="ML52" s="257"/>
      <c r="MM52" s="257"/>
      <c r="MN52" s="257"/>
      <c r="MO52" s="257"/>
      <c r="MP52" s="257"/>
      <c r="MQ52" s="257"/>
      <c r="MR52" s="257"/>
      <c r="MS52" s="257"/>
      <c r="MT52" s="257"/>
      <c r="MU52" s="257"/>
      <c r="MV52" s="257"/>
      <c r="MW52" s="257"/>
      <c r="MX52" s="257"/>
      <c r="MY52" s="257"/>
      <c r="MZ52" s="257"/>
      <c r="NA52" s="257"/>
      <c r="NB52" s="257"/>
      <c r="NC52" s="257"/>
      <c r="ND52" s="257"/>
      <c r="NE52" s="259"/>
      <c r="NF52" s="259"/>
      <c r="NG52" s="259"/>
      <c r="NH52" s="259"/>
      <c r="NI52" s="259"/>
      <c r="NJ52" s="259"/>
      <c r="NK52" s="259"/>
      <c r="NL52" s="259"/>
      <c r="NM52" s="259"/>
      <c r="NN52" s="259"/>
      <c r="NO52" s="259"/>
      <c r="NP52" s="259"/>
      <c r="NQ52" s="259"/>
      <c r="NR52" s="259"/>
      <c r="NS52" s="259"/>
      <c r="NT52" s="259"/>
      <c r="NU52" s="259"/>
      <c r="NV52" s="259"/>
      <c r="NW52" s="259"/>
      <c r="NX52" s="259"/>
      <c r="NY52" s="259"/>
      <c r="NZ52" s="259"/>
      <c r="OA52" s="259"/>
      <c r="OB52" s="259"/>
      <c r="OC52" s="259"/>
      <c r="OD52" s="259"/>
      <c r="OE52" s="259"/>
      <c r="OF52" s="259"/>
      <c r="OG52" s="259"/>
      <c r="OH52" s="259"/>
      <c r="OI52" s="259"/>
      <c r="OJ52" s="259"/>
      <c r="OK52" s="259"/>
      <c r="OL52" s="259"/>
      <c r="OM52" s="259"/>
      <c r="ON52" s="259"/>
      <c r="OO52" s="259"/>
      <c r="OP52" s="259"/>
      <c r="OQ52" s="259"/>
      <c r="OR52" s="259"/>
      <c r="OS52" s="259"/>
      <c r="OT52" s="259"/>
      <c r="OU52" s="259"/>
      <c r="OV52" s="259"/>
      <c r="OW52" s="259"/>
      <c r="OX52" s="259"/>
      <c r="OY52" s="259"/>
      <c r="OZ52" s="259"/>
      <c r="PA52" s="259"/>
      <c r="PB52" s="259"/>
      <c r="PC52" s="259"/>
      <c r="PD52" s="259"/>
      <c r="PE52" s="259"/>
      <c r="PF52" s="259"/>
      <c r="PG52" s="259"/>
      <c r="PH52" s="259"/>
      <c r="PI52" s="259"/>
      <c r="PJ52" s="259"/>
      <c r="PK52" s="259"/>
      <c r="PL52" s="259"/>
      <c r="PM52" s="259"/>
      <c r="PN52" s="259"/>
      <c r="PO52" s="259"/>
      <c r="PP52" s="259"/>
      <c r="PQ52" s="259"/>
      <c r="PR52" s="259"/>
      <c r="PS52" s="259"/>
      <c r="PT52" s="259"/>
      <c r="PU52" s="259"/>
      <c r="PV52" s="259"/>
      <c r="PW52" s="259"/>
      <c r="PX52" s="259"/>
      <c r="PY52" s="259"/>
      <c r="PZ52" s="259"/>
      <c r="QA52" s="259"/>
      <c r="QB52" s="259"/>
      <c r="QC52" s="259"/>
      <c r="QD52" s="259"/>
      <c r="QE52" s="259"/>
      <c r="QF52" s="259"/>
      <c r="QG52" s="259"/>
      <c r="QH52" s="259"/>
      <c r="QI52" s="259"/>
      <c r="QJ52" s="259"/>
      <c r="QK52" s="259"/>
      <c r="QL52" s="259"/>
      <c r="QM52" s="259"/>
      <c r="QN52" s="259"/>
      <c r="QP52" s="266">
        <v>0</v>
      </c>
      <c r="WM52" s="159"/>
      <c r="WN52" s="159"/>
      <c r="WO52" s="159"/>
      <c r="WP52" s="251">
        <v>252330</v>
      </c>
      <c r="WQ52" s="219"/>
      <c r="WR52" s="219">
        <v>252330</v>
      </c>
      <c r="XE52" s="159"/>
      <c r="XH52" s="266">
        <v>0</v>
      </c>
      <c r="YJ52" s="159"/>
      <c r="YK52" s="159"/>
      <c r="YM52" s="266">
        <v>0</v>
      </c>
      <c r="YN52" s="172"/>
      <c r="ZQ52" s="159"/>
      <c r="ZR52" s="159"/>
      <c r="ZS52" s="159"/>
    </row>
    <row r="53" spans="1:695">
      <c r="A53" s="261">
        <v>47</v>
      </c>
      <c r="B53" s="262" t="s">
        <v>175</v>
      </c>
      <c r="C53" s="240" t="s">
        <v>176</v>
      </c>
      <c r="D53" s="240" t="s">
        <v>177</v>
      </c>
      <c r="E53" s="250">
        <v>2173260</v>
      </c>
      <c r="F53" s="241" t="s">
        <v>434</v>
      </c>
      <c r="G53" s="251">
        <v>2173260</v>
      </c>
      <c r="H53" s="263"/>
      <c r="I53" s="264"/>
      <c r="J53" s="264"/>
      <c r="K53" s="264"/>
      <c r="L53" s="264"/>
      <c r="M53" s="264"/>
      <c r="N53" s="264"/>
      <c r="O53" s="264"/>
      <c r="P53" s="264"/>
      <c r="Q53" s="264"/>
      <c r="R53" s="264"/>
      <c r="S53" s="264"/>
      <c r="T53" s="264"/>
      <c r="U53" s="265">
        <v>234500</v>
      </c>
      <c r="V53" s="265">
        <v>0</v>
      </c>
      <c r="W53" s="265">
        <v>24000</v>
      </c>
      <c r="X53" s="265">
        <v>41400</v>
      </c>
      <c r="Y53" s="265">
        <v>136700</v>
      </c>
      <c r="Z53" s="265">
        <v>218400</v>
      </c>
      <c r="AA53" s="264">
        <v>420500</v>
      </c>
      <c r="AB53" s="257"/>
      <c r="AC53" s="257"/>
      <c r="AD53" s="265">
        <v>132000</v>
      </c>
      <c r="AE53" s="265"/>
      <c r="AF53" s="265">
        <v>303600</v>
      </c>
      <c r="AG53" s="257">
        <v>45750</v>
      </c>
      <c r="AH53" s="257">
        <v>6365</v>
      </c>
      <c r="AI53" s="257">
        <v>97300</v>
      </c>
      <c r="AJ53" s="257">
        <v>813430</v>
      </c>
      <c r="AK53" s="257"/>
      <c r="AL53" s="257">
        <v>66440</v>
      </c>
      <c r="AM53" s="257"/>
      <c r="AN53" s="257">
        <v>32250</v>
      </c>
      <c r="AO53" s="257"/>
      <c r="AP53" s="257"/>
      <c r="AQ53" s="257"/>
      <c r="AR53" s="257"/>
      <c r="AS53" s="257"/>
      <c r="AT53" s="257">
        <v>21125</v>
      </c>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6"/>
      <c r="DZ53" s="256"/>
      <c r="EA53" s="257"/>
      <c r="EB53" s="257"/>
      <c r="EC53" s="257"/>
      <c r="ED53" s="257"/>
      <c r="EE53" s="257"/>
      <c r="EF53" s="257"/>
      <c r="EG53" s="257"/>
      <c r="EH53" s="256"/>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c r="IH53" s="257"/>
      <c r="II53" s="257"/>
      <c r="IJ53" s="257"/>
      <c r="IK53" s="257"/>
      <c r="IL53" s="257"/>
      <c r="IM53" s="257"/>
      <c r="IN53" s="257"/>
      <c r="IO53" s="257"/>
      <c r="IP53" s="257"/>
      <c r="IQ53" s="257"/>
      <c r="IR53" s="257"/>
      <c r="IS53" s="257"/>
      <c r="IT53" s="257"/>
      <c r="IU53" s="257"/>
      <c r="IV53" s="257"/>
      <c r="IW53" s="257"/>
      <c r="IX53" s="257"/>
      <c r="IY53" s="257"/>
      <c r="IZ53" s="257"/>
      <c r="JA53" s="257"/>
      <c r="JB53" s="257"/>
      <c r="JC53" s="257"/>
      <c r="JD53" s="257"/>
      <c r="JE53" s="257"/>
      <c r="JF53" s="257"/>
      <c r="JG53" s="257"/>
      <c r="JH53" s="257"/>
      <c r="JI53" s="257"/>
      <c r="JJ53" s="257"/>
      <c r="JK53" s="257"/>
      <c r="JL53" s="257"/>
      <c r="JM53" s="257"/>
      <c r="JN53" s="257"/>
      <c r="JO53" s="257"/>
      <c r="JP53" s="257"/>
      <c r="JQ53" s="257"/>
      <c r="JR53" s="257"/>
      <c r="JS53" s="257"/>
      <c r="JT53" s="257"/>
      <c r="JU53" s="257"/>
      <c r="JV53" s="257"/>
      <c r="JW53" s="257"/>
      <c r="JX53" s="257"/>
      <c r="JY53" s="257"/>
      <c r="JZ53" s="257"/>
      <c r="KA53" s="257"/>
      <c r="KB53" s="257"/>
      <c r="KC53" s="257"/>
      <c r="KD53" s="257"/>
      <c r="KE53" s="257"/>
      <c r="KF53" s="257"/>
      <c r="KG53" s="257"/>
      <c r="KH53" s="257"/>
      <c r="KI53" s="257"/>
      <c r="KJ53" s="257"/>
      <c r="KK53" s="257"/>
      <c r="KL53" s="257"/>
      <c r="KM53" s="257"/>
      <c r="KN53" s="257"/>
      <c r="KO53" s="257"/>
      <c r="KP53" s="257"/>
      <c r="KQ53" s="257"/>
      <c r="KR53" s="257"/>
      <c r="KS53" s="257"/>
      <c r="KT53" s="257"/>
      <c r="KU53" s="257"/>
      <c r="KV53" s="257"/>
      <c r="KW53" s="257"/>
      <c r="KX53" s="257"/>
      <c r="KY53" s="257"/>
      <c r="KZ53" s="257"/>
      <c r="LA53" s="257"/>
      <c r="LB53" s="257"/>
      <c r="LC53" s="257"/>
      <c r="LD53" s="257"/>
      <c r="LE53" s="257"/>
      <c r="LF53" s="257"/>
      <c r="LG53" s="257"/>
      <c r="LH53" s="257"/>
      <c r="LI53" s="257"/>
      <c r="LJ53" s="257"/>
      <c r="LK53" s="257"/>
      <c r="LL53" s="257"/>
      <c r="LM53" s="257"/>
      <c r="LN53" s="257"/>
      <c r="LO53" s="257"/>
      <c r="LP53" s="257"/>
      <c r="LQ53" s="257"/>
      <c r="LR53" s="257"/>
      <c r="LS53" s="257"/>
      <c r="LT53" s="257"/>
      <c r="LU53" s="257"/>
      <c r="LV53" s="257"/>
      <c r="LW53" s="257"/>
      <c r="LX53" s="257"/>
      <c r="LY53" s="257"/>
      <c r="LZ53" s="257"/>
      <c r="MA53" s="257"/>
      <c r="MB53" s="257"/>
      <c r="MC53" s="257"/>
      <c r="MD53" s="257"/>
      <c r="ME53" s="257"/>
      <c r="MF53" s="257"/>
      <c r="MG53" s="257"/>
      <c r="MH53" s="257"/>
      <c r="MI53" s="257"/>
      <c r="MJ53" s="257"/>
      <c r="MK53" s="257"/>
      <c r="ML53" s="257"/>
      <c r="MM53" s="257"/>
      <c r="MN53" s="257"/>
      <c r="MO53" s="257"/>
      <c r="MP53" s="257"/>
      <c r="MQ53" s="257"/>
      <c r="MR53" s="257"/>
      <c r="MS53" s="257"/>
      <c r="MT53" s="257"/>
      <c r="MU53" s="257"/>
      <c r="MV53" s="257"/>
      <c r="MW53" s="257"/>
      <c r="MX53" s="257"/>
      <c r="MY53" s="257"/>
      <c r="MZ53" s="257"/>
      <c r="NA53" s="257"/>
      <c r="NB53" s="257"/>
      <c r="NC53" s="257"/>
      <c r="ND53" s="257"/>
      <c r="NE53" s="259"/>
      <c r="NF53" s="259"/>
      <c r="NG53" s="259"/>
      <c r="NH53" s="259"/>
      <c r="NI53" s="259"/>
      <c r="NJ53" s="259"/>
      <c r="NK53" s="259"/>
      <c r="NL53" s="259"/>
      <c r="NM53" s="259"/>
      <c r="NN53" s="259"/>
      <c r="NO53" s="259"/>
      <c r="NP53" s="259"/>
      <c r="NQ53" s="259"/>
      <c r="NR53" s="259"/>
      <c r="NS53" s="259"/>
      <c r="NT53" s="259"/>
      <c r="NU53" s="259"/>
      <c r="NV53" s="259"/>
      <c r="NW53" s="259"/>
      <c r="NX53" s="259"/>
      <c r="NY53" s="259"/>
      <c r="NZ53" s="259"/>
      <c r="OA53" s="259"/>
      <c r="OB53" s="259"/>
      <c r="OC53" s="259"/>
      <c r="OD53" s="259"/>
      <c r="OE53" s="259"/>
      <c r="OF53" s="259"/>
      <c r="OG53" s="259"/>
      <c r="OH53" s="259"/>
      <c r="OI53" s="259"/>
      <c r="OJ53" s="259"/>
      <c r="OK53" s="259"/>
      <c r="OL53" s="259"/>
      <c r="OM53" s="259"/>
      <c r="ON53" s="259"/>
      <c r="OO53" s="259"/>
      <c r="OP53" s="259"/>
      <c r="OQ53" s="259"/>
      <c r="OR53" s="259"/>
      <c r="OS53" s="259"/>
      <c r="OT53" s="259"/>
      <c r="OU53" s="259"/>
      <c r="OV53" s="259"/>
      <c r="OW53" s="259"/>
      <c r="OX53" s="259"/>
      <c r="OY53" s="259"/>
      <c r="OZ53" s="259"/>
      <c r="PA53" s="259"/>
      <c r="PB53" s="259"/>
      <c r="PC53" s="259"/>
      <c r="PD53" s="259"/>
      <c r="PE53" s="259"/>
      <c r="PF53" s="259"/>
      <c r="PG53" s="259"/>
      <c r="PH53" s="259"/>
      <c r="PI53" s="259"/>
      <c r="PJ53" s="259"/>
      <c r="PK53" s="259"/>
      <c r="PL53" s="259"/>
      <c r="PM53" s="259"/>
      <c r="PN53" s="259"/>
      <c r="PO53" s="259"/>
      <c r="PP53" s="259"/>
      <c r="PQ53" s="259"/>
      <c r="PR53" s="259"/>
      <c r="PS53" s="259"/>
      <c r="PT53" s="259"/>
      <c r="PU53" s="259"/>
      <c r="PV53" s="259"/>
      <c r="PW53" s="259"/>
      <c r="PX53" s="259"/>
      <c r="PY53" s="259"/>
      <c r="PZ53" s="259"/>
      <c r="QA53" s="259"/>
      <c r="QB53" s="259"/>
      <c r="QC53" s="259"/>
      <c r="QD53" s="259"/>
      <c r="QE53" s="259"/>
      <c r="QF53" s="259"/>
      <c r="QG53" s="259"/>
      <c r="QH53" s="259"/>
      <c r="QI53" s="259"/>
      <c r="QJ53" s="259"/>
      <c r="QK53" s="259"/>
      <c r="QL53" s="259"/>
      <c r="QM53" s="259"/>
      <c r="QN53" s="259"/>
      <c r="QP53" s="266">
        <v>0</v>
      </c>
      <c r="WM53" s="159"/>
      <c r="WN53" s="159"/>
      <c r="WO53" s="159"/>
      <c r="WP53" s="251">
        <v>172560</v>
      </c>
      <c r="WQ53" s="219"/>
      <c r="WR53" s="219">
        <v>172560</v>
      </c>
      <c r="XE53" s="159"/>
      <c r="XH53" s="266">
        <v>0</v>
      </c>
      <c r="YJ53" s="159"/>
      <c r="YK53" s="159"/>
      <c r="YM53" s="266">
        <v>0</v>
      </c>
      <c r="YN53" s="172"/>
      <c r="ZQ53" s="159"/>
      <c r="ZR53" s="159"/>
      <c r="ZS53" s="159"/>
    </row>
    <row r="54" spans="1:695">
      <c r="A54" s="261">
        <v>48</v>
      </c>
      <c r="B54" s="262" t="s">
        <v>178</v>
      </c>
      <c r="C54" s="240" t="s">
        <v>179</v>
      </c>
      <c r="D54" s="240" t="s">
        <v>180</v>
      </c>
      <c r="E54" s="250">
        <v>1443360</v>
      </c>
      <c r="F54" s="241" t="s">
        <v>435</v>
      </c>
      <c r="G54" s="251">
        <v>1443360</v>
      </c>
      <c r="H54" s="263"/>
      <c r="I54" s="264"/>
      <c r="J54" s="264"/>
      <c r="K54" s="264"/>
      <c r="L54" s="264"/>
      <c r="M54" s="264"/>
      <c r="N54" s="264"/>
      <c r="O54" s="264"/>
      <c r="P54" s="264"/>
      <c r="Q54" s="264"/>
      <c r="R54" s="264"/>
      <c r="S54" s="264"/>
      <c r="T54" s="264"/>
      <c r="U54" s="265">
        <v>200000</v>
      </c>
      <c r="V54" s="265">
        <v>0</v>
      </c>
      <c r="W54" s="265">
        <v>24000</v>
      </c>
      <c r="X54" s="265">
        <v>41400</v>
      </c>
      <c r="Y54" s="265">
        <v>136700</v>
      </c>
      <c r="Z54" s="265">
        <v>145000</v>
      </c>
      <c r="AA54" s="264">
        <v>347100</v>
      </c>
      <c r="AB54" s="257"/>
      <c r="AC54" s="257"/>
      <c r="AD54" s="265">
        <v>132000</v>
      </c>
      <c r="AE54" s="265"/>
      <c r="AF54" s="265">
        <v>248400</v>
      </c>
      <c r="AG54" s="257">
        <v>45750</v>
      </c>
      <c r="AH54" s="257">
        <v>9000</v>
      </c>
      <c r="AI54" s="257"/>
      <c r="AJ54" s="257">
        <v>267730</v>
      </c>
      <c r="AK54" s="257"/>
      <c r="AL54" s="257">
        <v>66440</v>
      </c>
      <c r="AM54" s="257">
        <v>68730</v>
      </c>
      <c r="AN54" s="257">
        <v>38000</v>
      </c>
      <c r="AO54" s="257"/>
      <c r="AP54" s="257"/>
      <c r="AQ54" s="257"/>
      <c r="AR54" s="257"/>
      <c r="AS54" s="257"/>
      <c r="AT54" s="257">
        <v>20210</v>
      </c>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6"/>
      <c r="DZ54" s="256"/>
      <c r="EA54" s="257"/>
      <c r="EB54" s="257"/>
      <c r="EC54" s="257"/>
      <c r="ED54" s="257"/>
      <c r="EE54" s="257"/>
      <c r="EF54" s="257"/>
      <c r="EG54" s="257"/>
      <c r="EH54" s="256"/>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7"/>
      <c r="IW54" s="257"/>
      <c r="IX54" s="257"/>
      <c r="IY54" s="257"/>
      <c r="IZ54" s="257"/>
      <c r="JA54" s="257"/>
      <c r="JB54" s="257"/>
      <c r="JC54" s="257"/>
      <c r="JD54" s="257"/>
      <c r="JE54" s="257"/>
      <c r="JF54" s="257"/>
      <c r="JG54" s="257"/>
      <c r="JH54" s="257"/>
      <c r="JI54" s="257"/>
      <c r="JJ54" s="257"/>
      <c r="JK54" s="257"/>
      <c r="JL54" s="257"/>
      <c r="JM54" s="257"/>
      <c r="JN54" s="257"/>
      <c r="JO54" s="257"/>
      <c r="JP54" s="257"/>
      <c r="JQ54" s="257"/>
      <c r="JR54" s="257"/>
      <c r="JS54" s="257"/>
      <c r="JT54" s="257"/>
      <c r="JU54" s="257"/>
      <c r="JV54" s="257"/>
      <c r="JW54" s="257"/>
      <c r="JX54" s="257"/>
      <c r="JY54" s="257"/>
      <c r="JZ54" s="257"/>
      <c r="KA54" s="257"/>
      <c r="KB54" s="257"/>
      <c r="KC54" s="257"/>
      <c r="KD54" s="257"/>
      <c r="KE54" s="257"/>
      <c r="KF54" s="257"/>
      <c r="KG54" s="257"/>
      <c r="KH54" s="257"/>
      <c r="KI54" s="257"/>
      <c r="KJ54" s="257"/>
      <c r="KK54" s="257"/>
      <c r="KL54" s="257"/>
      <c r="KM54" s="257"/>
      <c r="KN54" s="257"/>
      <c r="KO54" s="257"/>
      <c r="KP54" s="257"/>
      <c r="KQ54" s="257"/>
      <c r="KR54" s="257"/>
      <c r="KS54" s="257"/>
      <c r="KT54" s="257"/>
      <c r="KU54" s="257"/>
      <c r="KV54" s="257"/>
      <c r="KW54" s="257"/>
      <c r="KX54" s="257"/>
      <c r="KY54" s="257"/>
      <c r="KZ54" s="257"/>
      <c r="LA54" s="257"/>
      <c r="LB54" s="257"/>
      <c r="LC54" s="257"/>
      <c r="LD54" s="257"/>
      <c r="LE54" s="257"/>
      <c r="LF54" s="257"/>
      <c r="LG54" s="257"/>
      <c r="LH54" s="257"/>
      <c r="LI54" s="257"/>
      <c r="LJ54" s="257"/>
      <c r="LK54" s="257"/>
      <c r="LL54" s="257"/>
      <c r="LM54" s="257"/>
      <c r="LN54" s="257"/>
      <c r="LO54" s="257"/>
      <c r="LP54" s="257"/>
      <c r="LQ54" s="257"/>
      <c r="LR54" s="257"/>
      <c r="LS54" s="257"/>
      <c r="LT54" s="257"/>
      <c r="LU54" s="257"/>
      <c r="LV54" s="257"/>
      <c r="LW54" s="257"/>
      <c r="LX54" s="257"/>
      <c r="LY54" s="257"/>
      <c r="LZ54" s="257"/>
      <c r="MA54" s="257"/>
      <c r="MB54" s="257"/>
      <c r="MC54" s="257"/>
      <c r="MD54" s="257"/>
      <c r="ME54" s="257"/>
      <c r="MF54" s="257"/>
      <c r="MG54" s="257"/>
      <c r="MH54" s="257"/>
      <c r="MI54" s="257"/>
      <c r="MJ54" s="257"/>
      <c r="MK54" s="257"/>
      <c r="ML54" s="257"/>
      <c r="MM54" s="257"/>
      <c r="MN54" s="257"/>
      <c r="MO54" s="257"/>
      <c r="MP54" s="257"/>
      <c r="MQ54" s="257"/>
      <c r="MR54" s="257"/>
      <c r="MS54" s="257"/>
      <c r="MT54" s="257"/>
      <c r="MU54" s="257"/>
      <c r="MV54" s="257"/>
      <c r="MW54" s="257"/>
      <c r="MX54" s="257"/>
      <c r="MY54" s="257"/>
      <c r="MZ54" s="257"/>
      <c r="NA54" s="257"/>
      <c r="NB54" s="257"/>
      <c r="NC54" s="257"/>
      <c r="ND54" s="257"/>
      <c r="NE54" s="259"/>
      <c r="NF54" s="259"/>
      <c r="NG54" s="259"/>
      <c r="NH54" s="259"/>
      <c r="NI54" s="259"/>
      <c r="NJ54" s="259"/>
      <c r="NK54" s="259"/>
      <c r="NL54" s="259"/>
      <c r="NM54" s="259"/>
      <c r="NN54" s="259"/>
      <c r="NO54" s="259"/>
      <c r="NP54" s="259"/>
      <c r="NQ54" s="259"/>
      <c r="NR54" s="259"/>
      <c r="NS54" s="259"/>
      <c r="NT54" s="259"/>
      <c r="NU54" s="259"/>
      <c r="NV54" s="259"/>
      <c r="NW54" s="259"/>
      <c r="NX54" s="259"/>
      <c r="NY54" s="259"/>
      <c r="NZ54" s="259"/>
      <c r="OA54" s="259"/>
      <c r="OB54" s="259"/>
      <c r="OC54" s="259"/>
      <c r="OD54" s="259"/>
      <c r="OE54" s="259"/>
      <c r="OF54" s="259"/>
      <c r="OG54" s="259"/>
      <c r="OH54" s="259"/>
      <c r="OI54" s="259"/>
      <c r="OJ54" s="259"/>
      <c r="OK54" s="259"/>
      <c r="OL54" s="259"/>
      <c r="OM54" s="259"/>
      <c r="ON54" s="259"/>
      <c r="OO54" s="259"/>
      <c r="OP54" s="259"/>
      <c r="OQ54" s="259"/>
      <c r="OR54" s="259"/>
      <c r="OS54" s="259"/>
      <c r="OT54" s="259"/>
      <c r="OU54" s="259"/>
      <c r="OV54" s="259"/>
      <c r="OW54" s="259"/>
      <c r="OX54" s="259"/>
      <c r="OY54" s="259"/>
      <c r="OZ54" s="259"/>
      <c r="PA54" s="259"/>
      <c r="PB54" s="259"/>
      <c r="PC54" s="259"/>
      <c r="PD54" s="259"/>
      <c r="PE54" s="259"/>
      <c r="PF54" s="259"/>
      <c r="PG54" s="259"/>
      <c r="PH54" s="259"/>
      <c r="PI54" s="259"/>
      <c r="PJ54" s="259"/>
      <c r="PK54" s="259"/>
      <c r="PL54" s="259"/>
      <c r="PM54" s="259"/>
      <c r="PN54" s="259"/>
      <c r="PO54" s="259"/>
      <c r="PP54" s="259"/>
      <c r="PQ54" s="259"/>
      <c r="PR54" s="259"/>
      <c r="PS54" s="259"/>
      <c r="PT54" s="259"/>
      <c r="PU54" s="259"/>
      <c r="PV54" s="259"/>
      <c r="PW54" s="259"/>
      <c r="PX54" s="259"/>
      <c r="PY54" s="259"/>
      <c r="PZ54" s="259"/>
      <c r="QA54" s="259"/>
      <c r="QB54" s="259"/>
      <c r="QC54" s="259"/>
      <c r="QD54" s="259"/>
      <c r="QE54" s="259"/>
      <c r="QF54" s="259"/>
      <c r="QG54" s="259"/>
      <c r="QH54" s="259"/>
      <c r="QI54" s="259"/>
      <c r="QJ54" s="259"/>
      <c r="QK54" s="259"/>
      <c r="QL54" s="259"/>
      <c r="QM54" s="259"/>
      <c r="QN54" s="259"/>
      <c r="QP54" s="266">
        <v>0</v>
      </c>
      <c r="WM54" s="159"/>
      <c r="WN54" s="159"/>
      <c r="WO54" s="159"/>
      <c r="WP54" s="251">
        <v>255000</v>
      </c>
      <c r="WQ54" s="219"/>
      <c r="WR54" s="219">
        <v>255000</v>
      </c>
      <c r="XE54" s="159"/>
      <c r="XH54" s="266">
        <v>0</v>
      </c>
      <c r="YJ54" s="159"/>
      <c r="YK54" s="159"/>
      <c r="YM54" s="266">
        <v>0</v>
      </c>
      <c r="YN54" s="172"/>
      <c r="ZQ54" s="159"/>
      <c r="ZR54" s="159"/>
      <c r="ZS54" s="159"/>
    </row>
    <row r="55" spans="1:695">
      <c r="A55" s="261">
        <v>49</v>
      </c>
      <c r="B55" s="262" t="s">
        <v>181</v>
      </c>
      <c r="C55" s="240" t="s">
        <v>182</v>
      </c>
      <c r="D55" s="240" t="s">
        <v>183</v>
      </c>
      <c r="E55" s="250">
        <v>1839888</v>
      </c>
      <c r="F55" s="241" t="s">
        <v>436</v>
      </c>
      <c r="G55" s="251">
        <v>1839888</v>
      </c>
      <c r="H55" s="263"/>
      <c r="I55" s="264"/>
      <c r="J55" s="264"/>
      <c r="K55" s="264"/>
      <c r="L55" s="264"/>
      <c r="M55" s="264"/>
      <c r="N55" s="264"/>
      <c r="O55" s="264"/>
      <c r="P55" s="264"/>
      <c r="Q55" s="264"/>
      <c r="R55" s="264"/>
      <c r="S55" s="264"/>
      <c r="T55" s="264"/>
      <c r="U55" s="265">
        <v>225000</v>
      </c>
      <c r="V55" s="265">
        <v>0</v>
      </c>
      <c r="W55" s="265">
        <v>24000</v>
      </c>
      <c r="X55" s="265">
        <v>41400</v>
      </c>
      <c r="Y55" s="265">
        <v>136700</v>
      </c>
      <c r="Z55" s="265">
        <v>173500</v>
      </c>
      <c r="AA55" s="264">
        <v>375600</v>
      </c>
      <c r="AB55" s="257">
        <v>95400</v>
      </c>
      <c r="AC55" s="257"/>
      <c r="AD55" s="265">
        <v>66000</v>
      </c>
      <c r="AE55" s="265"/>
      <c r="AF55" s="265">
        <v>264600</v>
      </c>
      <c r="AG55" s="257">
        <v>59750</v>
      </c>
      <c r="AH55" s="257">
        <v>8903</v>
      </c>
      <c r="AI55" s="257"/>
      <c r="AJ55" s="257">
        <v>194980</v>
      </c>
      <c r="AK55" s="257">
        <v>338000</v>
      </c>
      <c r="AL55" s="257">
        <v>66440</v>
      </c>
      <c r="AM55" s="257"/>
      <c r="AN55" s="257">
        <v>80000</v>
      </c>
      <c r="AO55" s="257"/>
      <c r="AP55" s="257"/>
      <c r="AQ55" s="257"/>
      <c r="AR55" s="257"/>
      <c r="AS55" s="257">
        <v>45920</v>
      </c>
      <c r="AT55" s="257">
        <v>19295</v>
      </c>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6"/>
      <c r="DZ55" s="256"/>
      <c r="EA55" s="257"/>
      <c r="EB55" s="257"/>
      <c r="EC55" s="257"/>
      <c r="ED55" s="257"/>
      <c r="EE55" s="257"/>
      <c r="EF55" s="257"/>
      <c r="EG55" s="257"/>
      <c r="EH55" s="256"/>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c r="HI55" s="257"/>
      <c r="HJ55" s="257"/>
      <c r="HK55" s="257"/>
      <c r="HL55" s="257"/>
      <c r="HM55" s="257"/>
      <c r="HN55" s="257"/>
      <c r="HO55" s="257"/>
      <c r="HP55" s="257"/>
      <c r="HQ55" s="257"/>
      <c r="HR55" s="257"/>
      <c r="HS55" s="257"/>
      <c r="HT55" s="257"/>
      <c r="HU55" s="257"/>
      <c r="HV55" s="257"/>
      <c r="HW55" s="257"/>
      <c r="HX55" s="257"/>
      <c r="HY55" s="257"/>
      <c r="HZ55" s="257"/>
      <c r="IA55" s="257"/>
      <c r="IB55" s="257"/>
      <c r="IC55" s="257"/>
      <c r="ID55" s="257"/>
      <c r="IE55" s="257"/>
      <c r="IF55" s="257"/>
      <c r="IG55" s="257"/>
      <c r="IH55" s="257"/>
      <c r="II55" s="257"/>
      <c r="IJ55" s="257"/>
      <c r="IK55" s="257"/>
      <c r="IL55" s="257"/>
      <c r="IM55" s="257"/>
      <c r="IN55" s="257"/>
      <c r="IO55" s="257"/>
      <c r="IP55" s="257"/>
      <c r="IQ55" s="257"/>
      <c r="IR55" s="257"/>
      <c r="IS55" s="257"/>
      <c r="IT55" s="257"/>
      <c r="IU55" s="257"/>
      <c r="IV55" s="257"/>
      <c r="IW55" s="257"/>
      <c r="IX55" s="257"/>
      <c r="IY55" s="257"/>
      <c r="IZ55" s="257"/>
      <c r="JA55" s="257"/>
      <c r="JB55" s="257"/>
      <c r="JC55" s="257"/>
      <c r="JD55" s="257"/>
      <c r="JE55" s="257"/>
      <c r="JF55" s="257"/>
      <c r="JG55" s="257"/>
      <c r="JH55" s="257"/>
      <c r="JI55" s="257"/>
      <c r="JJ55" s="257"/>
      <c r="JK55" s="257"/>
      <c r="JL55" s="257"/>
      <c r="JM55" s="257"/>
      <c r="JN55" s="257"/>
      <c r="JO55" s="257"/>
      <c r="JP55" s="257"/>
      <c r="JQ55" s="257"/>
      <c r="JR55" s="257"/>
      <c r="JS55" s="257"/>
      <c r="JT55" s="257"/>
      <c r="JU55" s="257"/>
      <c r="JV55" s="257"/>
      <c r="JW55" s="257"/>
      <c r="JX55" s="257"/>
      <c r="JY55" s="257"/>
      <c r="JZ55" s="257"/>
      <c r="KA55" s="257"/>
      <c r="KB55" s="257"/>
      <c r="KC55" s="257"/>
      <c r="KD55" s="257"/>
      <c r="KE55" s="257"/>
      <c r="KF55" s="257"/>
      <c r="KG55" s="257"/>
      <c r="KH55" s="257"/>
      <c r="KI55" s="257"/>
      <c r="KJ55" s="257"/>
      <c r="KK55" s="257"/>
      <c r="KL55" s="257"/>
      <c r="KM55" s="257"/>
      <c r="KN55" s="257"/>
      <c r="KO55" s="257"/>
      <c r="KP55" s="257"/>
      <c r="KQ55" s="257"/>
      <c r="KR55" s="257"/>
      <c r="KS55" s="257"/>
      <c r="KT55" s="257"/>
      <c r="KU55" s="257"/>
      <c r="KV55" s="257"/>
      <c r="KW55" s="257"/>
      <c r="KX55" s="257"/>
      <c r="KY55" s="257"/>
      <c r="KZ55" s="257"/>
      <c r="LA55" s="257"/>
      <c r="LB55" s="257"/>
      <c r="LC55" s="257"/>
      <c r="LD55" s="257"/>
      <c r="LE55" s="257"/>
      <c r="LF55" s="257"/>
      <c r="LG55" s="257"/>
      <c r="LH55" s="257"/>
      <c r="LI55" s="257"/>
      <c r="LJ55" s="257"/>
      <c r="LK55" s="257"/>
      <c r="LL55" s="257"/>
      <c r="LM55" s="257"/>
      <c r="LN55" s="257"/>
      <c r="LO55" s="257"/>
      <c r="LP55" s="257"/>
      <c r="LQ55" s="257"/>
      <c r="LR55" s="257"/>
      <c r="LS55" s="257"/>
      <c r="LT55" s="257"/>
      <c r="LU55" s="257"/>
      <c r="LV55" s="257"/>
      <c r="LW55" s="257"/>
      <c r="LX55" s="257"/>
      <c r="LY55" s="257"/>
      <c r="LZ55" s="257"/>
      <c r="MA55" s="257"/>
      <c r="MB55" s="257"/>
      <c r="MC55" s="257"/>
      <c r="MD55" s="257"/>
      <c r="ME55" s="257"/>
      <c r="MF55" s="257"/>
      <c r="MG55" s="257"/>
      <c r="MH55" s="257"/>
      <c r="MI55" s="257"/>
      <c r="MJ55" s="257"/>
      <c r="MK55" s="257"/>
      <c r="ML55" s="257"/>
      <c r="MM55" s="257"/>
      <c r="MN55" s="257"/>
      <c r="MO55" s="257"/>
      <c r="MP55" s="257"/>
      <c r="MQ55" s="257"/>
      <c r="MR55" s="257"/>
      <c r="MS55" s="257"/>
      <c r="MT55" s="257"/>
      <c r="MU55" s="257"/>
      <c r="MV55" s="257"/>
      <c r="MW55" s="257"/>
      <c r="MX55" s="257"/>
      <c r="MY55" s="257"/>
      <c r="MZ55" s="257"/>
      <c r="NA55" s="257"/>
      <c r="NB55" s="257"/>
      <c r="NC55" s="257"/>
      <c r="ND55" s="257"/>
      <c r="NE55" s="259"/>
      <c r="NF55" s="259"/>
      <c r="NG55" s="259"/>
      <c r="NH55" s="259"/>
      <c r="NI55" s="259"/>
      <c r="NJ55" s="259"/>
      <c r="NK55" s="259"/>
      <c r="NL55" s="259"/>
      <c r="NM55" s="259"/>
      <c r="NN55" s="259"/>
      <c r="NO55" s="259"/>
      <c r="NP55" s="259"/>
      <c r="NQ55" s="259"/>
      <c r="NR55" s="259"/>
      <c r="NS55" s="259"/>
      <c r="NT55" s="259"/>
      <c r="NU55" s="259"/>
      <c r="NV55" s="259"/>
      <c r="NW55" s="259"/>
      <c r="NX55" s="259"/>
      <c r="NY55" s="259"/>
      <c r="NZ55" s="259"/>
      <c r="OA55" s="259"/>
      <c r="OB55" s="259"/>
      <c r="OC55" s="259"/>
      <c r="OD55" s="259"/>
      <c r="OE55" s="259"/>
      <c r="OF55" s="259"/>
      <c r="OG55" s="259"/>
      <c r="OH55" s="259"/>
      <c r="OI55" s="259"/>
      <c r="OJ55" s="259"/>
      <c r="OK55" s="259"/>
      <c r="OL55" s="259"/>
      <c r="OM55" s="259"/>
      <c r="ON55" s="259"/>
      <c r="OO55" s="259"/>
      <c r="OP55" s="259"/>
      <c r="OQ55" s="259"/>
      <c r="OR55" s="259"/>
      <c r="OS55" s="259"/>
      <c r="OT55" s="259"/>
      <c r="OU55" s="259"/>
      <c r="OV55" s="259"/>
      <c r="OW55" s="259"/>
      <c r="OX55" s="259"/>
      <c r="OY55" s="259"/>
      <c r="OZ55" s="259"/>
      <c r="PA55" s="259"/>
      <c r="PB55" s="259"/>
      <c r="PC55" s="259"/>
      <c r="PD55" s="259"/>
      <c r="PE55" s="259"/>
      <c r="PF55" s="259"/>
      <c r="PG55" s="259"/>
      <c r="PH55" s="259"/>
      <c r="PI55" s="259"/>
      <c r="PJ55" s="259"/>
      <c r="PK55" s="259"/>
      <c r="PL55" s="259"/>
      <c r="PM55" s="259"/>
      <c r="PN55" s="259"/>
      <c r="PO55" s="259"/>
      <c r="PP55" s="259"/>
      <c r="PQ55" s="259"/>
      <c r="PR55" s="259"/>
      <c r="PS55" s="259"/>
      <c r="PT55" s="259"/>
      <c r="PU55" s="259"/>
      <c r="PV55" s="259"/>
      <c r="PW55" s="259"/>
      <c r="PX55" s="259"/>
      <c r="PY55" s="259"/>
      <c r="PZ55" s="259"/>
      <c r="QA55" s="259"/>
      <c r="QB55" s="259"/>
      <c r="QC55" s="259"/>
      <c r="QD55" s="259"/>
      <c r="QE55" s="259"/>
      <c r="QF55" s="259"/>
      <c r="QG55" s="259"/>
      <c r="QH55" s="259"/>
      <c r="QI55" s="259"/>
      <c r="QJ55" s="259"/>
      <c r="QK55" s="259"/>
      <c r="QL55" s="259"/>
      <c r="QM55" s="259"/>
      <c r="QN55" s="259"/>
      <c r="QP55" s="266">
        <v>0</v>
      </c>
      <c r="WM55" s="159"/>
      <c r="WN55" s="159"/>
      <c r="WO55" s="159"/>
      <c r="WP55" s="251">
        <v>227100</v>
      </c>
      <c r="WQ55" s="219"/>
      <c r="WR55" s="219">
        <v>227100</v>
      </c>
      <c r="XE55" s="159"/>
      <c r="XH55" s="266">
        <v>0</v>
      </c>
      <c r="YJ55" s="159"/>
      <c r="YK55" s="159"/>
      <c r="YM55" s="266">
        <v>0</v>
      </c>
      <c r="YN55" s="172"/>
      <c r="ZQ55" s="159"/>
      <c r="ZR55" s="159"/>
      <c r="ZS55" s="159"/>
    </row>
    <row r="56" spans="1:695">
      <c r="A56" s="261">
        <v>50</v>
      </c>
      <c r="B56" s="262" t="s">
        <v>184</v>
      </c>
      <c r="C56" s="240" t="s">
        <v>185</v>
      </c>
      <c r="D56" s="240" t="s">
        <v>186</v>
      </c>
      <c r="E56" s="250">
        <v>2238530</v>
      </c>
      <c r="F56" s="241" t="s">
        <v>437</v>
      </c>
      <c r="G56" s="251">
        <v>2238530</v>
      </c>
      <c r="H56" s="263"/>
      <c r="I56" s="264"/>
      <c r="J56" s="264"/>
      <c r="K56" s="264"/>
      <c r="L56" s="264"/>
      <c r="M56" s="264"/>
      <c r="N56" s="264"/>
      <c r="O56" s="264"/>
      <c r="P56" s="264"/>
      <c r="Q56" s="264"/>
      <c r="R56" s="264"/>
      <c r="S56" s="264"/>
      <c r="T56" s="264"/>
      <c r="U56" s="265">
        <v>200000</v>
      </c>
      <c r="V56" s="265">
        <v>192000</v>
      </c>
      <c r="W56" s="265">
        <v>24000</v>
      </c>
      <c r="X56" s="265">
        <v>41400</v>
      </c>
      <c r="Y56" s="265">
        <v>136700</v>
      </c>
      <c r="Z56" s="265">
        <v>125000</v>
      </c>
      <c r="AA56" s="264">
        <v>519100</v>
      </c>
      <c r="AB56" s="257">
        <v>96000</v>
      </c>
      <c r="AC56" s="257">
        <v>132000</v>
      </c>
      <c r="AD56" s="265"/>
      <c r="AE56" s="265"/>
      <c r="AF56" s="265">
        <v>153000</v>
      </c>
      <c r="AG56" s="257">
        <v>60750</v>
      </c>
      <c r="AH56" s="257">
        <v>9000</v>
      </c>
      <c r="AI56" s="257"/>
      <c r="AJ56" s="257">
        <v>219130</v>
      </c>
      <c r="AK56" s="257">
        <v>817300</v>
      </c>
      <c r="AL56" s="257"/>
      <c r="AM56" s="257"/>
      <c r="AN56" s="257">
        <v>32250</v>
      </c>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6"/>
      <c r="DZ56" s="256"/>
      <c r="EA56" s="257"/>
      <c r="EB56" s="257"/>
      <c r="EC56" s="257"/>
      <c r="ED56" s="257"/>
      <c r="EE56" s="257"/>
      <c r="EF56" s="257"/>
      <c r="EG56" s="257"/>
      <c r="EH56" s="256"/>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7"/>
      <c r="IW56" s="257"/>
      <c r="IX56" s="257"/>
      <c r="IY56" s="257"/>
      <c r="IZ56" s="257"/>
      <c r="JA56" s="257"/>
      <c r="JB56" s="257"/>
      <c r="JC56" s="257"/>
      <c r="JD56" s="257"/>
      <c r="JE56" s="257"/>
      <c r="JF56" s="257"/>
      <c r="JG56" s="257"/>
      <c r="JH56" s="257"/>
      <c r="JI56" s="257"/>
      <c r="JJ56" s="257"/>
      <c r="JK56" s="257"/>
      <c r="JL56" s="257"/>
      <c r="JM56" s="257"/>
      <c r="JN56" s="257"/>
      <c r="JO56" s="257"/>
      <c r="JP56" s="257"/>
      <c r="JQ56" s="257"/>
      <c r="JR56" s="257"/>
      <c r="JS56" s="257"/>
      <c r="JT56" s="257"/>
      <c r="JU56" s="257"/>
      <c r="JV56" s="257"/>
      <c r="JW56" s="257"/>
      <c r="JX56" s="257"/>
      <c r="JY56" s="257"/>
      <c r="JZ56" s="257"/>
      <c r="KA56" s="257"/>
      <c r="KB56" s="257"/>
      <c r="KC56" s="257"/>
      <c r="KD56" s="257"/>
      <c r="KE56" s="257"/>
      <c r="KF56" s="257"/>
      <c r="KG56" s="257"/>
      <c r="KH56" s="257"/>
      <c r="KI56" s="257"/>
      <c r="KJ56" s="257"/>
      <c r="KK56" s="257"/>
      <c r="KL56" s="257"/>
      <c r="KM56" s="257"/>
      <c r="KN56" s="257"/>
      <c r="KO56" s="257"/>
      <c r="KP56" s="257"/>
      <c r="KQ56" s="257"/>
      <c r="KR56" s="257"/>
      <c r="KS56" s="257"/>
      <c r="KT56" s="257"/>
      <c r="KU56" s="257"/>
      <c r="KV56" s="257"/>
      <c r="KW56" s="257"/>
      <c r="KX56" s="257"/>
      <c r="KY56" s="257"/>
      <c r="KZ56" s="257"/>
      <c r="LA56" s="257"/>
      <c r="LB56" s="257"/>
      <c r="LC56" s="257"/>
      <c r="LD56" s="257"/>
      <c r="LE56" s="257"/>
      <c r="LF56" s="257"/>
      <c r="LG56" s="257"/>
      <c r="LH56" s="257"/>
      <c r="LI56" s="257"/>
      <c r="LJ56" s="257"/>
      <c r="LK56" s="257"/>
      <c r="LL56" s="257"/>
      <c r="LM56" s="257"/>
      <c r="LN56" s="257"/>
      <c r="LO56" s="257"/>
      <c r="LP56" s="257"/>
      <c r="LQ56" s="257"/>
      <c r="LR56" s="257"/>
      <c r="LS56" s="257"/>
      <c r="LT56" s="257"/>
      <c r="LU56" s="257"/>
      <c r="LV56" s="257"/>
      <c r="LW56" s="257"/>
      <c r="LX56" s="257"/>
      <c r="LY56" s="257"/>
      <c r="LZ56" s="257"/>
      <c r="MA56" s="257"/>
      <c r="MB56" s="257"/>
      <c r="MC56" s="257"/>
      <c r="MD56" s="257"/>
      <c r="ME56" s="257"/>
      <c r="MF56" s="257"/>
      <c r="MG56" s="257"/>
      <c r="MH56" s="257"/>
      <c r="MI56" s="257"/>
      <c r="MJ56" s="257"/>
      <c r="MK56" s="257"/>
      <c r="ML56" s="257"/>
      <c r="MM56" s="257"/>
      <c r="MN56" s="257"/>
      <c r="MO56" s="257"/>
      <c r="MP56" s="257"/>
      <c r="MQ56" s="257"/>
      <c r="MR56" s="257"/>
      <c r="MS56" s="257"/>
      <c r="MT56" s="257"/>
      <c r="MU56" s="257"/>
      <c r="MV56" s="257"/>
      <c r="MW56" s="257"/>
      <c r="MX56" s="257"/>
      <c r="MY56" s="257"/>
      <c r="MZ56" s="257"/>
      <c r="NA56" s="257"/>
      <c r="NB56" s="257"/>
      <c r="NC56" s="257"/>
      <c r="ND56" s="257"/>
      <c r="NE56" s="259"/>
      <c r="NF56" s="259"/>
      <c r="NG56" s="259"/>
      <c r="NH56" s="259"/>
      <c r="NI56" s="259"/>
      <c r="NJ56" s="259"/>
      <c r="NK56" s="259"/>
      <c r="NL56" s="259"/>
      <c r="NM56" s="259"/>
      <c r="NN56" s="259"/>
      <c r="NO56" s="259"/>
      <c r="NP56" s="259"/>
      <c r="NQ56" s="259"/>
      <c r="NR56" s="259"/>
      <c r="NS56" s="259"/>
      <c r="NT56" s="259"/>
      <c r="NU56" s="259"/>
      <c r="NV56" s="259"/>
      <c r="NW56" s="259"/>
      <c r="NX56" s="259"/>
      <c r="NY56" s="259"/>
      <c r="NZ56" s="259"/>
      <c r="OA56" s="259"/>
      <c r="OB56" s="259"/>
      <c r="OC56" s="259"/>
      <c r="OD56" s="259"/>
      <c r="OE56" s="259"/>
      <c r="OF56" s="259"/>
      <c r="OG56" s="259"/>
      <c r="OH56" s="259"/>
      <c r="OI56" s="259"/>
      <c r="OJ56" s="259"/>
      <c r="OK56" s="259"/>
      <c r="OL56" s="259"/>
      <c r="OM56" s="259"/>
      <c r="ON56" s="259"/>
      <c r="OO56" s="259"/>
      <c r="OP56" s="259"/>
      <c r="OQ56" s="259"/>
      <c r="OR56" s="259"/>
      <c r="OS56" s="259"/>
      <c r="OT56" s="259"/>
      <c r="OU56" s="259"/>
      <c r="OV56" s="259"/>
      <c r="OW56" s="259"/>
      <c r="OX56" s="259"/>
      <c r="OY56" s="259"/>
      <c r="OZ56" s="259"/>
      <c r="PA56" s="259"/>
      <c r="PB56" s="259"/>
      <c r="PC56" s="259"/>
      <c r="PD56" s="259"/>
      <c r="PE56" s="259"/>
      <c r="PF56" s="259"/>
      <c r="PG56" s="259"/>
      <c r="PH56" s="259"/>
      <c r="PI56" s="259"/>
      <c r="PJ56" s="259"/>
      <c r="PK56" s="259"/>
      <c r="PL56" s="259"/>
      <c r="PM56" s="259"/>
      <c r="PN56" s="259"/>
      <c r="PO56" s="259"/>
      <c r="PP56" s="259"/>
      <c r="PQ56" s="259"/>
      <c r="PR56" s="259"/>
      <c r="PS56" s="259"/>
      <c r="PT56" s="259"/>
      <c r="PU56" s="259"/>
      <c r="PV56" s="259"/>
      <c r="PW56" s="259"/>
      <c r="PX56" s="259"/>
      <c r="PY56" s="259"/>
      <c r="PZ56" s="259"/>
      <c r="QA56" s="259"/>
      <c r="QB56" s="259"/>
      <c r="QC56" s="259"/>
      <c r="QD56" s="259"/>
      <c r="QE56" s="259"/>
      <c r="QF56" s="259"/>
      <c r="QG56" s="259"/>
      <c r="QH56" s="259"/>
      <c r="QI56" s="259"/>
      <c r="QJ56" s="259"/>
      <c r="QK56" s="259"/>
      <c r="QL56" s="259"/>
      <c r="QM56" s="259"/>
      <c r="QN56" s="259"/>
      <c r="QP56" s="266">
        <v>0</v>
      </c>
      <c r="WM56" s="159"/>
      <c r="WN56" s="159"/>
      <c r="WO56" s="159"/>
      <c r="WP56" s="251">
        <v>265620</v>
      </c>
      <c r="WQ56" s="219"/>
      <c r="WR56" s="219">
        <v>265620</v>
      </c>
      <c r="XE56" s="159"/>
      <c r="XH56" s="266">
        <v>0</v>
      </c>
      <c r="YJ56" s="159"/>
      <c r="YK56" s="159"/>
      <c r="YM56" s="266">
        <v>0</v>
      </c>
      <c r="YN56" s="172"/>
      <c r="ZQ56" s="159"/>
      <c r="ZR56" s="159"/>
      <c r="ZS56" s="159"/>
    </row>
    <row r="57" spans="1:695">
      <c r="A57" s="261">
        <v>51</v>
      </c>
      <c r="B57" s="262" t="s">
        <v>187</v>
      </c>
      <c r="C57" s="240" t="s">
        <v>188</v>
      </c>
      <c r="D57" s="240" t="s">
        <v>189</v>
      </c>
      <c r="E57" s="250">
        <v>1314205</v>
      </c>
      <c r="F57" s="241" t="s">
        <v>438</v>
      </c>
      <c r="G57" s="251">
        <v>1314205</v>
      </c>
      <c r="H57" s="263"/>
      <c r="I57" s="264"/>
      <c r="J57" s="264"/>
      <c r="K57" s="264"/>
      <c r="L57" s="264"/>
      <c r="M57" s="264"/>
      <c r="N57" s="264"/>
      <c r="O57" s="264"/>
      <c r="P57" s="264"/>
      <c r="Q57" s="264"/>
      <c r="R57" s="264"/>
      <c r="S57" s="264"/>
      <c r="T57" s="264"/>
      <c r="U57" s="265">
        <v>306000</v>
      </c>
      <c r="V57" s="265">
        <v>0</v>
      </c>
      <c r="W57" s="265">
        <v>24000</v>
      </c>
      <c r="X57" s="265">
        <v>41400</v>
      </c>
      <c r="Y57" s="265">
        <v>136700</v>
      </c>
      <c r="Z57" s="265">
        <v>127000</v>
      </c>
      <c r="AA57" s="264">
        <v>329100</v>
      </c>
      <c r="AB57" s="257"/>
      <c r="AC57" s="257"/>
      <c r="AD57" s="265"/>
      <c r="AE57" s="265"/>
      <c r="AF57" s="265">
        <v>427300</v>
      </c>
      <c r="AG57" s="257">
        <v>45750</v>
      </c>
      <c r="AH57" s="257">
        <v>6750</v>
      </c>
      <c r="AI57" s="257"/>
      <c r="AJ57" s="257">
        <v>178180</v>
      </c>
      <c r="AK57" s="257"/>
      <c r="AL57" s="257"/>
      <c r="AM57" s="257"/>
      <c r="AN57" s="257"/>
      <c r="AO57" s="257"/>
      <c r="AP57" s="257"/>
      <c r="AQ57" s="257"/>
      <c r="AR57" s="257"/>
      <c r="AS57" s="257"/>
      <c r="AT57" s="257">
        <v>21125</v>
      </c>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6"/>
      <c r="DZ57" s="256"/>
      <c r="EA57" s="257"/>
      <c r="EB57" s="257"/>
      <c r="EC57" s="257"/>
      <c r="ED57" s="257"/>
      <c r="EE57" s="257"/>
      <c r="EF57" s="257"/>
      <c r="EG57" s="257"/>
      <c r="EH57" s="256"/>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c r="GL57" s="257"/>
      <c r="GM57" s="257"/>
      <c r="GN57" s="257"/>
      <c r="GO57" s="257"/>
      <c r="GP57" s="257"/>
      <c r="GQ57" s="257"/>
      <c r="GR57" s="257"/>
      <c r="GS57" s="257"/>
      <c r="GT57" s="257"/>
      <c r="GU57" s="257"/>
      <c r="GV57" s="257"/>
      <c r="GW57" s="257"/>
      <c r="GX57" s="257"/>
      <c r="GY57" s="257"/>
      <c r="GZ57" s="257"/>
      <c r="HA57" s="257"/>
      <c r="HB57" s="257"/>
      <c r="HC57" s="257"/>
      <c r="HD57" s="257"/>
      <c r="HE57" s="257"/>
      <c r="HF57" s="257"/>
      <c r="HG57" s="257"/>
      <c r="HH57" s="257"/>
      <c r="HI57" s="257"/>
      <c r="HJ57" s="257"/>
      <c r="HK57" s="257"/>
      <c r="HL57" s="257"/>
      <c r="HM57" s="257"/>
      <c r="HN57" s="257"/>
      <c r="HO57" s="257"/>
      <c r="HP57" s="257"/>
      <c r="HQ57" s="257"/>
      <c r="HR57" s="257"/>
      <c r="HS57" s="257"/>
      <c r="HT57" s="257"/>
      <c r="HU57" s="257"/>
      <c r="HV57" s="257"/>
      <c r="HW57" s="257"/>
      <c r="HX57" s="257"/>
      <c r="HY57" s="257"/>
      <c r="HZ57" s="257"/>
      <c r="IA57" s="257"/>
      <c r="IB57" s="257"/>
      <c r="IC57" s="257"/>
      <c r="ID57" s="257"/>
      <c r="IE57" s="257"/>
      <c r="IF57" s="257"/>
      <c r="IG57" s="257"/>
      <c r="IH57" s="257"/>
      <c r="II57" s="257"/>
      <c r="IJ57" s="257"/>
      <c r="IK57" s="257"/>
      <c r="IL57" s="257"/>
      <c r="IM57" s="257"/>
      <c r="IN57" s="257"/>
      <c r="IO57" s="257"/>
      <c r="IP57" s="257"/>
      <c r="IQ57" s="257"/>
      <c r="IR57" s="257"/>
      <c r="IS57" s="257"/>
      <c r="IT57" s="257"/>
      <c r="IU57" s="257"/>
      <c r="IV57" s="257"/>
      <c r="IW57" s="257"/>
      <c r="IX57" s="257"/>
      <c r="IY57" s="257"/>
      <c r="IZ57" s="257"/>
      <c r="JA57" s="257"/>
      <c r="JB57" s="257"/>
      <c r="JC57" s="257"/>
      <c r="JD57" s="257"/>
      <c r="JE57" s="257"/>
      <c r="JF57" s="257"/>
      <c r="JG57" s="257"/>
      <c r="JH57" s="257"/>
      <c r="JI57" s="257"/>
      <c r="JJ57" s="257"/>
      <c r="JK57" s="257"/>
      <c r="JL57" s="257"/>
      <c r="JM57" s="257"/>
      <c r="JN57" s="257"/>
      <c r="JO57" s="257"/>
      <c r="JP57" s="257"/>
      <c r="JQ57" s="257"/>
      <c r="JR57" s="257"/>
      <c r="JS57" s="257"/>
      <c r="JT57" s="257"/>
      <c r="JU57" s="257"/>
      <c r="JV57" s="257"/>
      <c r="JW57" s="257"/>
      <c r="JX57" s="257"/>
      <c r="JY57" s="257"/>
      <c r="JZ57" s="257"/>
      <c r="KA57" s="257"/>
      <c r="KB57" s="257"/>
      <c r="KC57" s="257"/>
      <c r="KD57" s="257"/>
      <c r="KE57" s="257"/>
      <c r="KF57" s="257"/>
      <c r="KG57" s="257"/>
      <c r="KH57" s="257"/>
      <c r="KI57" s="257"/>
      <c r="KJ57" s="257"/>
      <c r="KK57" s="257"/>
      <c r="KL57" s="257"/>
      <c r="KM57" s="257"/>
      <c r="KN57" s="257"/>
      <c r="KO57" s="257"/>
      <c r="KP57" s="257"/>
      <c r="KQ57" s="257"/>
      <c r="KR57" s="257"/>
      <c r="KS57" s="257"/>
      <c r="KT57" s="257"/>
      <c r="KU57" s="257"/>
      <c r="KV57" s="257"/>
      <c r="KW57" s="257"/>
      <c r="KX57" s="257"/>
      <c r="KY57" s="257"/>
      <c r="KZ57" s="257"/>
      <c r="LA57" s="257"/>
      <c r="LB57" s="257"/>
      <c r="LC57" s="257"/>
      <c r="LD57" s="257"/>
      <c r="LE57" s="257"/>
      <c r="LF57" s="257"/>
      <c r="LG57" s="257"/>
      <c r="LH57" s="257"/>
      <c r="LI57" s="257"/>
      <c r="LJ57" s="257"/>
      <c r="LK57" s="257"/>
      <c r="LL57" s="257"/>
      <c r="LM57" s="257"/>
      <c r="LN57" s="257"/>
      <c r="LO57" s="257"/>
      <c r="LP57" s="257"/>
      <c r="LQ57" s="257"/>
      <c r="LR57" s="257"/>
      <c r="LS57" s="257"/>
      <c r="LT57" s="257"/>
      <c r="LU57" s="257"/>
      <c r="LV57" s="257"/>
      <c r="LW57" s="257"/>
      <c r="LX57" s="257"/>
      <c r="LY57" s="257"/>
      <c r="LZ57" s="257"/>
      <c r="MA57" s="257"/>
      <c r="MB57" s="257"/>
      <c r="MC57" s="257"/>
      <c r="MD57" s="257"/>
      <c r="ME57" s="257"/>
      <c r="MF57" s="257"/>
      <c r="MG57" s="257"/>
      <c r="MH57" s="257"/>
      <c r="MI57" s="257"/>
      <c r="MJ57" s="257"/>
      <c r="MK57" s="257"/>
      <c r="ML57" s="257"/>
      <c r="MM57" s="257"/>
      <c r="MN57" s="257"/>
      <c r="MO57" s="257"/>
      <c r="MP57" s="257"/>
      <c r="MQ57" s="257"/>
      <c r="MR57" s="257"/>
      <c r="MS57" s="257"/>
      <c r="MT57" s="257"/>
      <c r="MU57" s="257"/>
      <c r="MV57" s="257"/>
      <c r="MW57" s="257"/>
      <c r="MX57" s="257"/>
      <c r="MY57" s="257"/>
      <c r="MZ57" s="257"/>
      <c r="NA57" s="257"/>
      <c r="NB57" s="257"/>
      <c r="NC57" s="257"/>
      <c r="ND57" s="257"/>
      <c r="NE57" s="259"/>
      <c r="NF57" s="259"/>
      <c r="NG57" s="259"/>
      <c r="NH57" s="259"/>
      <c r="NI57" s="259"/>
      <c r="NJ57" s="259"/>
      <c r="NK57" s="259"/>
      <c r="NL57" s="259"/>
      <c r="NM57" s="259"/>
      <c r="NN57" s="259"/>
      <c r="NO57" s="259"/>
      <c r="NP57" s="259"/>
      <c r="NQ57" s="259"/>
      <c r="NR57" s="259"/>
      <c r="NS57" s="259"/>
      <c r="NT57" s="259"/>
      <c r="NU57" s="259"/>
      <c r="NV57" s="259"/>
      <c r="NW57" s="259"/>
      <c r="NX57" s="259"/>
      <c r="NY57" s="259"/>
      <c r="NZ57" s="259"/>
      <c r="OA57" s="259"/>
      <c r="OB57" s="259"/>
      <c r="OC57" s="259"/>
      <c r="OD57" s="259"/>
      <c r="OE57" s="259"/>
      <c r="OF57" s="259"/>
      <c r="OG57" s="259"/>
      <c r="OH57" s="259"/>
      <c r="OI57" s="259"/>
      <c r="OJ57" s="259"/>
      <c r="OK57" s="259"/>
      <c r="OL57" s="259"/>
      <c r="OM57" s="259"/>
      <c r="ON57" s="259"/>
      <c r="OO57" s="259"/>
      <c r="OP57" s="259"/>
      <c r="OQ57" s="259"/>
      <c r="OR57" s="259"/>
      <c r="OS57" s="259"/>
      <c r="OT57" s="259"/>
      <c r="OU57" s="259"/>
      <c r="OV57" s="259"/>
      <c r="OW57" s="259"/>
      <c r="OX57" s="259"/>
      <c r="OY57" s="259"/>
      <c r="OZ57" s="259"/>
      <c r="PA57" s="259"/>
      <c r="PB57" s="259"/>
      <c r="PC57" s="259"/>
      <c r="PD57" s="259"/>
      <c r="PE57" s="259"/>
      <c r="PF57" s="259"/>
      <c r="PG57" s="259"/>
      <c r="PH57" s="259"/>
      <c r="PI57" s="259"/>
      <c r="PJ57" s="259"/>
      <c r="PK57" s="259"/>
      <c r="PL57" s="259"/>
      <c r="PM57" s="259"/>
      <c r="PN57" s="259"/>
      <c r="PO57" s="259"/>
      <c r="PP57" s="259"/>
      <c r="PQ57" s="259"/>
      <c r="PR57" s="259"/>
      <c r="PS57" s="259"/>
      <c r="PT57" s="259"/>
      <c r="PU57" s="259"/>
      <c r="PV57" s="259"/>
      <c r="PW57" s="259"/>
      <c r="PX57" s="259"/>
      <c r="PY57" s="259"/>
      <c r="PZ57" s="259"/>
      <c r="QA57" s="259"/>
      <c r="QB57" s="259"/>
      <c r="QC57" s="259"/>
      <c r="QD57" s="259"/>
      <c r="QE57" s="259"/>
      <c r="QF57" s="259"/>
      <c r="QG57" s="259"/>
      <c r="QH57" s="259"/>
      <c r="QI57" s="259"/>
      <c r="QJ57" s="259"/>
      <c r="QK57" s="259"/>
      <c r="QL57" s="259"/>
      <c r="QM57" s="259"/>
      <c r="QN57" s="259"/>
      <c r="QP57" s="266">
        <v>0</v>
      </c>
      <c r="WM57" s="159"/>
      <c r="WN57" s="159"/>
      <c r="WO57" s="159"/>
      <c r="WP57" s="251">
        <v>184350</v>
      </c>
      <c r="WQ57" s="219"/>
      <c r="WR57" s="219">
        <v>184350</v>
      </c>
      <c r="XE57" s="159"/>
      <c r="XH57" s="266">
        <v>0</v>
      </c>
      <c r="YJ57" s="159"/>
      <c r="YK57" s="159"/>
      <c r="YM57" s="266">
        <v>0</v>
      </c>
      <c r="YN57" s="172"/>
      <c r="ZQ57" s="159"/>
      <c r="ZR57" s="159"/>
      <c r="ZS57" s="159"/>
    </row>
    <row r="58" spans="1:695">
      <c r="A58" s="261">
        <v>52</v>
      </c>
      <c r="B58" s="262" t="s">
        <v>190</v>
      </c>
      <c r="C58" s="240" t="s">
        <v>191</v>
      </c>
      <c r="D58" s="240" t="s">
        <v>192</v>
      </c>
      <c r="E58" s="250">
        <v>2032838</v>
      </c>
      <c r="F58" s="241" t="s">
        <v>439</v>
      </c>
      <c r="G58" s="251">
        <v>2032838</v>
      </c>
      <c r="H58" s="263"/>
      <c r="I58" s="264"/>
      <c r="J58" s="264"/>
      <c r="K58" s="264"/>
      <c r="L58" s="264"/>
      <c r="M58" s="264"/>
      <c r="N58" s="264"/>
      <c r="O58" s="264"/>
      <c r="P58" s="264"/>
      <c r="Q58" s="264"/>
      <c r="R58" s="264"/>
      <c r="S58" s="264"/>
      <c r="T58" s="264"/>
      <c r="U58" s="265">
        <v>282000</v>
      </c>
      <c r="V58" s="265">
        <v>0</v>
      </c>
      <c r="W58" s="265">
        <v>24000</v>
      </c>
      <c r="X58" s="265">
        <v>41400</v>
      </c>
      <c r="Y58" s="265">
        <v>136700</v>
      </c>
      <c r="Z58" s="265">
        <v>203000</v>
      </c>
      <c r="AA58" s="264">
        <v>405100</v>
      </c>
      <c r="AB58" s="257">
        <v>89800</v>
      </c>
      <c r="AC58" s="257">
        <v>66000</v>
      </c>
      <c r="AD58" s="265"/>
      <c r="AE58" s="265"/>
      <c r="AF58" s="265">
        <v>153000</v>
      </c>
      <c r="AG58" s="257">
        <v>66750</v>
      </c>
      <c r="AH58" s="257">
        <v>8563</v>
      </c>
      <c r="AI58" s="257"/>
      <c r="AJ58" s="257">
        <v>514560</v>
      </c>
      <c r="AK58" s="257">
        <v>229000</v>
      </c>
      <c r="AL58" s="257">
        <v>66440</v>
      </c>
      <c r="AM58" s="257"/>
      <c r="AN58" s="257">
        <v>33000</v>
      </c>
      <c r="AO58" s="257">
        <v>97500</v>
      </c>
      <c r="AP58" s="257"/>
      <c r="AQ58" s="257"/>
      <c r="AR58" s="257"/>
      <c r="AS58" s="257"/>
      <c r="AT58" s="257">
        <v>21125</v>
      </c>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6"/>
      <c r="DZ58" s="256"/>
      <c r="EA58" s="257"/>
      <c r="EB58" s="257"/>
      <c r="EC58" s="257"/>
      <c r="ED58" s="257"/>
      <c r="EE58" s="257"/>
      <c r="EF58" s="257"/>
      <c r="EG58" s="257"/>
      <c r="EH58" s="256"/>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7"/>
      <c r="IW58" s="257"/>
      <c r="IX58" s="257"/>
      <c r="IY58" s="257"/>
      <c r="IZ58" s="257"/>
      <c r="JA58" s="257"/>
      <c r="JB58" s="257"/>
      <c r="JC58" s="257"/>
      <c r="JD58" s="257"/>
      <c r="JE58" s="257"/>
      <c r="JF58" s="257"/>
      <c r="JG58" s="257"/>
      <c r="JH58" s="257"/>
      <c r="JI58" s="257"/>
      <c r="JJ58" s="257"/>
      <c r="JK58" s="257"/>
      <c r="JL58" s="257"/>
      <c r="JM58" s="257"/>
      <c r="JN58" s="257"/>
      <c r="JO58" s="257"/>
      <c r="JP58" s="257"/>
      <c r="JQ58" s="257"/>
      <c r="JR58" s="257"/>
      <c r="JS58" s="257"/>
      <c r="JT58" s="257"/>
      <c r="JU58" s="257"/>
      <c r="JV58" s="257"/>
      <c r="JW58" s="257"/>
      <c r="JX58" s="257"/>
      <c r="JY58" s="257"/>
      <c r="JZ58" s="257"/>
      <c r="KA58" s="257"/>
      <c r="KB58" s="257"/>
      <c r="KC58" s="257"/>
      <c r="KD58" s="257"/>
      <c r="KE58" s="257"/>
      <c r="KF58" s="257"/>
      <c r="KG58" s="257"/>
      <c r="KH58" s="257"/>
      <c r="KI58" s="257"/>
      <c r="KJ58" s="257"/>
      <c r="KK58" s="257"/>
      <c r="KL58" s="257"/>
      <c r="KM58" s="257"/>
      <c r="KN58" s="257"/>
      <c r="KO58" s="257"/>
      <c r="KP58" s="257"/>
      <c r="KQ58" s="257"/>
      <c r="KR58" s="257"/>
      <c r="KS58" s="257"/>
      <c r="KT58" s="257"/>
      <c r="KU58" s="257"/>
      <c r="KV58" s="257"/>
      <c r="KW58" s="257"/>
      <c r="KX58" s="257"/>
      <c r="KY58" s="257"/>
      <c r="KZ58" s="257"/>
      <c r="LA58" s="257"/>
      <c r="LB58" s="257"/>
      <c r="LC58" s="257"/>
      <c r="LD58" s="257"/>
      <c r="LE58" s="257"/>
      <c r="LF58" s="257"/>
      <c r="LG58" s="257"/>
      <c r="LH58" s="257"/>
      <c r="LI58" s="257"/>
      <c r="LJ58" s="257"/>
      <c r="LK58" s="257"/>
      <c r="LL58" s="257"/>
      <c r="LM58" s="257"/>
      <c r="LN58" s="257"/>
      <c r="LO58" s="257"/>
      <c r="LP58" s="257"/>
      <c r="LQ58" s="257"/>
      <c r="LR58" s="257"/>
      <c r="LS58" s="257"/>
      <c r="LT58" s="257"/>
      <c r="LU58" s="257"/>
      <c r="LV58" s="257"/>
      <c r="LW58" s="257"/>
      <c r="LX58" s="257"/>
      <c r="LY58" s="257"/>
      <c r="LZ58" s="257"/>
      <c r="MA58" s="257"/>
      <c r="MB58" s="257"/>
      <c r="MC58" s="257"/>
      <c r="MD58" s="257"/>
      <c r="ME58" s="257"/>
      <c r="MF58" s="257"/>
      <c r="MG58" s="257"/>
      <c r="MH58" s="257"/>
      <c r="MI58" s="257"/>
      <c r="MJ58" s="257"/>
      <c r="MK58" s="257"/>
      <c r="ML58" s="257"/>
      <c r="MM58" s="257"/>
      <c r="MN58" s="257"/>
      <c r="MO58" s="257"/>
      <c r="MP58" s="257"/>
      <c r="MQ58" s="257"/>
      <c r="MR58" s="257"/>
      <c r="MS58" s="257"/>
      <c r="MT58" s="257"/>
      <c r="MU58" s="257"/>
      <c r="MV58" s="257"/>
      <c r="MW58" s="257"/>
      <c r="MX58" s="257"/>
      <c r="MY58" s="257"/>
      <c r="MZ58" s="257"/>
      <c r="NA58" s="257"/>
      <c r="NB58" s="257"/>
      <c r="NC58" s="257"/>
      <c r="ND58" s="257"/>
      <c r="NE58" s="259"/>
      <c r="NF58" s="259"/>
      <c r="NG58" s="259"/>
      <c r="NH58" s="259"/>
      <c r="NI58" s="259"/>
      <c r="NJ58" s="259"/>
      <c r="NK58" s="259"/>
      <c r="NL58" s="259"/>
      <c r="NM58" s="259"/>
      <c r="NN58" s="259"/>
      <c r="NO58" s="259"/>
      <c r="NP58" s="259"/>
      <c r="NQ58" s="259"/>
      <c r="NR58" s="259"/>
      <c r="NS58" s="259"/>
      <c r="NT58" s="259"/>
      <c r="NU58" s="259"/>
      <c r="NV58" s="259"/>
      <c r="NW58" s="259"/>
      <c r="NX58" s="259"/>
      <c r="NY58" s="259"/>
      <c r="NZ58" s="259"/>
      <c r="OA58" s="259"/>
      <c r="OB58" s="259"/>
      <c r="OC58" s="259"/>
      <c r="OD58" s="259"/>
      <c r="OE58" s="259"/>
      <c r="OF58" s="259"/>
      <c r="OG58" s="259"/>
      <c r="OH58" s="259"/>
      <c r="OI58" s="259"/>
      <c r="OJ58" s="259"/>
      <c r="OK58" s="259"/>
      <c r="OL58" s="259"/>
      <c r="OM58" s="259"/>
      <c r="ON58" s="259"/>
      <c r="OO58" s="259"/>
      <c r="OP58" s="259"/>
      <c r="OQ58" s="259"/>
      <c r="OR58" s="259"/>
      <c r="OS58" s="259"/>
      <c r="OT58" s="259"/>
      <c r="OU58" s="259"/>
      <c r="OV58" s="259"/>
      <c r="OW58" s="259"/>
      <c r="OX58" s="259"/>
      <c r="OY58" s="259"/>
      <c r="OZ58" s="259"/>
      <c r="PA58" s="259"/>
      <c r="PB58" s="259"/>
      <c r="PC58" s="259"/>
      <c r="PD58" s="259"/>
      <c r="PE58" s="259"/>
      <c r="PF58" s="259"/>
      <c r="PG58" s="259"/>
      <c r="PH58" s="259"/>
      <c r="PI58" s="259"/>
      <c r="PJ58" s="259"/>
      <c r="PK58" s="259"/>
      <c r="PL58" s="259"/>
      <c r="PM58" s="259"/>
      <c r="PN58" s="259"/>
      <c r="PO58" s="259"/>
      <c r="PP58" s="259"/>
      <c r="PQ58" s="259"/>
      <c r="PR58" s="259"/>
      <c r="PS58" s="259"/>
      <c r="PT58" s="259"/>
      <c r="PU58" s="259"/>
      <c r="PV58" s="259"/>
      <c r="PW58" s="259"/>
      <c r="PX58" s="259"/>
      <c r="PY58" s="259"/>
      <c r="PZ58" s="259"/>
      <c r="QA58" s="259"/>
      <c r="QB58" s="259"/>
      <c r="QC58" s="259"/>
      <c r="QD58" s="259"/>
      <c r="QE58" s="259"/>
      <c r="QF58" s="259"/>
      <c r="QG58" s="259"/>
      <c r="QH58" s="259"/>
      <c r="QI58" s="259"/>
      <c r="QJ58" s="259"/>
      <c r="QK58" s="259"/>
      <c r="QL58" s="259"/>
      <c r="QM58" s="259"/>
      <c r="QN58" s="259"/>
      <c r="QP58" s="266">
        <v>0</v>
      </c>
      <c r="WM58" s="159"/>
      <c r="WN58" s="159"/>
      <c r="WO58" s="159"/>
      <c r="WP58" s="251">
        <v>237135</v>
      </c>
      <c r="WQ58" s="219"/>
      <c r="WR58" s="219">
        <v>237135</v>
      </c>
      <c r="XE58" s="159"/>
      <c r="XH58" s="266">
        <v>0</v>
      </c>
      <c r="YJ58" s="159"/>
      <c r="YK58" s="159"/>
      <c r="YM58" s="266">
        <v>0</v>
      </c>
      <c r="YN58" s="172"/>
      <c r="ZQ58" s="159"/>
      <c r="ZR58" s="159"/>
      <c r="ZS58" s="159"/>
    </row>
    <row r="59" spans="1:695">
      <c r="A59" s="261">
        <v>53</v>
      </c>
      <c r="B59" s="262" t="s">
        <v>64</v>
      </c>
      <c r="C59" s="240" t="s">
        <v>65</v>
      </c>
      <c r="D59" s="240" t="s">
        <v>66</v>
      </c>
      <c r="E59" s="250">
        <v>1055855</v>
      </c>
      <c r="F59" s="241" t="s">
        <v>440</v>
      </c>
      <c r="G59" s="251">
        <v>1055855</v>
      </c>
      <c r="H59" s="263"/>
      <c r="I59" s="264"/>
      <c r="J59" s="264"/>
      <c r="K59" s="264"/>
      <c r="L59" s="264"/>
      <c r="M59" s="264"/>
      <c r="N59" s="264"/>
      <c r="O59" s="264"/>
      <c r="P59" s="264"/>
      <c r="Q59" s="264"/>
      <c r="R59" s="264"/>
      <c r="S59" s="264"/>
      <c r="T59" s="264"/>
      <c r="U59" s="265">
        <v>150000</v>
      </c>
      <c r="V59" s="265">
        <v>0</v>
      </c>
      <c r="W59" s="265">
        <v>24000</v>
      </c>
      <c r="X59" s="265">
        <v>41400</v>
      </c>
      <c r="Y59" s="265">
        <v>0</v>
      </c>
      <c r="Z59" s="265">
        <v>100000</v>
      </c>
      <c r="AA59" s="264">
        <v>165400</v>
      </c>
      <c r="AB59" s="257"/>
      <c r="AC59" s="257"/>
      <c r="AD59" s="265">
        <v>66000</v>
      </c>
      <c r="AE59" s="265"/>
      <c r="AF59" s="265">
        <v>282000</v>
      </c>
      <c r="AG59" s="257">
        <v>45750</v>
      </c>
      <c r="AH59" s="257">
        <v>4500</v>
      </c>
      <c r="AI59" s="257"/>
      <c r="AJ59" s="257">
        <v>211060</v>
      </c>
      <c r="AK59" s="257"/>
      <c r="AL59" s="257"/>
      <c r="AM59" s="257">
        <v>77770</v>
      </c>
      <c r="AN59" s="257">
        <v>32250</v>
      </c>
      <c r="AO59" s="257"/>
      <c r="AP59" s="257"/>
      <c r="AQ59" s="257"/>
      <c r="AR59" s="257"/>
      <c r="AS59" s="257"/>
      <c r="AT59" s="257">
        <v>21125</v>
      </c>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6"/>
      <c r="DZ59" s="256"/>
      <c r="EA59" s="257"/>
      <c r="EB59" s="257"/>
      <c r="EC59" s="257"/>
      <c r="ED59" s="257"/>
      <c r="EE59" s="257"/>
      <c r="EF59" s="257"/>
      <c r="EG59" s="257"/>
      <c r="EH59" s="256"/>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c r="GL59" s="257"/>
      <c r="GM59" s="257"/>
      <c r="GN59" s="257"/>
      <c r="GO59" s="257"/>
      <c r="GP59" s="257"/>
      <c r="GQ59" s="257"/>
      <c r="GR59" s="257"/>
      <c r="GS59" s="257"/>
      <c r="GT59" s="257"/>
      <c r="GU59" s="257"/>
      <c r="GV59" s="257"/>
      <c r="GW59" s="257"/>
      <c r="GX59" s="257"/>
      <c r="GY59" s="257"/>
      <c r="GZ59" s="257"/>
      <c r="HA59" s="257"/>
      <c r="HB59" s="257"/>
      <c r="HC59" s="257"/>
      <c r="HD59" s="257"/>
      <c r="HE59" s="257"/>
      <c r="HF59" s="257"/>
      <c r="HG59" s="257"/>
      <c r="HH59" s="257"/>
      <c r="HI59" s="257"/>
      <c r="HJ59" s="257"/>
      <c r="HK59" s="257"/>
      <c r="HL59" s="257"/>
      <c r="HM59" s="257"/>
      <c r="HN59" s="257"/>
      <c r="HO59" s="257"/>
      <c r="HP59" s="257"/>
      <c r="HQ59" s="257"/>
      <c r="HR59" s="257"/>
      <c r="HS59" s="257"/>
      <c r="HT59" s="257"/>
      <c r="HU59" s="257"/>
      <c r="HV59" s="257"/>
      <c r="HW59" s="257"/>
      <c r="HX59" s="257"/>
      <c r="HY59" s="257"/>
      <c r="HZ59" s="257"/>
      <c r="IA59" s="257"/>
      <c r="IB59" s="257"/>
      <c r="IC59" s="257"/>
      <c r="ID59" s="257"/>
      <c r="IE59" s="257"/>
      <c r="IF59" s="257"/>
      <c r="IG59" s="257"/>
      <c r="IH59" s="257"/>
      <c r="II59" s="257"/>
      <c r="IJ59" s="257"/>
      <c r="IK59" s="257"/>
      <c r="IL59" s="257"/>
      <c r="IM59" s="257"/>
      <c r="IN59" s="257"/>
      <c r="IO59" s="257"/>
      <c r="IP59" s="257"/>
      <c r="IQ59" s="257"/>
      <c r="IR59" s="257"/>
      <c r="IS59" s="257"/>
      <c r="IT59" s="257"/>
      <c r="IU59" s="257"/>
      <c r="IV59" s="257"/>
      <c r="IW59" s="257"/>
      <c r="IX59" s="257"/>
      <c r="IY59" s="257"/>
      <c r="IZ59" s="257"/>
      <c r="JA59" s="257"/>
      <c r="JB59" s="257"/>
      <c r="JC59" s="257"/>
      <c r="JD59" s="257"/>
      <c r="JE59" s="257"/>
      <c r="JF59" s="257"/>
      <c r="JG59" s="257"/>
      <c r="JH59" s="257"/>
      <c r="JI59" s="257"/>
      <c r="JJ59" s="257"/>
      <c r="JK59" s="257"/>
      <c r="JL59" s="257"/>
      <c r="JM59" s="257"/>
      <c r="JN59" s="257"/>
      <c r="JO59" s="257"/>
      <c r="JP59" s="257"/>
      <c r="JQ59" s="257"/>
      <c r="JR59" s="257"/>
      <c r="JS59" s="257"/>
      <c r="JT59" s="257"/>
      <c r="JU59" s="257"/>
      <c r="JV59" s="257"/>
      <c r="JW59" s="257"/>
      <c r="JX59" s="257"/>
      <c r="JY59" s="257"/>
      <c r="JZ59" s="257"/>
      <c r="KA59" s="257"/>
      <c r="KB59" s="257"/>
      <c r="KC59" s="257"/>
      <c r="KD59" s="257"/>
      <c r="KE59" s="257"/>
      <c r="KF59" s="257"/>
      <c r="KG59" s="257"/>
      <c r="KH59" s="257"/>
      <c r="KI59" s="257"/>
      <c r="KJ59" s="257"/>
      <c r="KK59" s="257"/>
      <c r="KL59" s="257"/>
      <c r="KM59" s="257"/>
      <c r="KN59" s="257"/>
      <c r="KO59" s="257"/>
      <c r="KP59" s="257"/>
      <c r="KQ59" s="257"/>
      <c r="KR59" s="257"/>
      <c r="KS59" s="257"/>
      <c r="KT59" s="257"/>
      <c r="KU59" s="257"/>
      <c r="KV59" s="257"/>
      <c r="KW59" s="257"/>
      <c r="KX59" s="257"/>
      <c r="KY59" s="257"/>
      <c r="KZ59" s="257"/>
      <c r="LA59" s="257"/>
      <c r="LB59" s="257"/>
      <c r="LC59" s="257"/>
      <c r="LD59" s="257"/>
      <c r="LE59" s="257"/>
      <c r="LF59" s="257"/>
      <c r="LG59" s="257"/>
      <c r="LH59" s="257"/>
      <c r="LI59" s="257"/>
      <c r="LJ59" s="257"/>
      <c r="LK59" s="257"/>
      <c r="LL59" s="257"/>
      <c r="LM59" s="257"/>
      <c r="LN59" s="257"/>
      <c r="LO59" s="257"/>
      <c r="LP59" s="257"/>
      <c r="LQ59" s="257"/>
      <c r="LR59" s="257"/>
      <c r="LS59" s="257"/>
      <c r="LT59" s="257"/>
      <c r="LU59" s="257"/>
      <c r="LV59" s="257"/>
      <c r="LW59" s="257"/>
      <c r="LX59" s="257"/>
      <c r="LY59" s="257"/>
      <c r="LZ59" s="257"/>
      <c r="MA59" s="257"/>
      <c r="MB59" s="257"/>
      <c r="MC59" s="257"/>
      <c r="MD59" s="257"/>
      <c r="ME59" s="257"/>
      <c r="MF59" s="257"/>
      <c r="MG59" s="257"/>
      <c r="MH59" s="257"/>
      <c r="MI59" s="257"/>
      <c r="MJ59" s="257"/>
      <c r="MK59" s="257"/>
      <c r="ML59" s="257"/>
      <c r="MM59" s="257"/>
      <c r="MN59" s="257"/>
      <c r="MO59" s="257"/>
      <c r="MP59" s="257"/>
      <c r="MQ59" s="257"/>
      <c r="MR59" s="257"/>
      <c r="MS59" s="257"/>
      <c r="MT59" s="257"/>
      <c r="MU59" s="257"/>
      <c r="MV59" s="257"/>
      <c r="MW59" s="257"/>
      <c r="MX59" s="257"/>
      <c r="MY59" s="257"/>
      <c r="MZ59" s="257"/>
      <c r="NA59" s="257"/>
      <c r="NB59" s="257"/>
      <c r="NC59" s="257"/>
      <c r="ND59" s="257"/>
      <c r="NE59" s="259"/>
      <c r="NF59" s="259"/>
      <c r="NG59" s="259"/>
      <c r="NH59" s="259"/>
      <c r="NI59" s="259"/>
      <c r="NJ59" s="259"/>
      <c r="NK59" s="259"/>
      <c r="NL59" s="259"/>
      <c r="NM59" s="259"/>
      <c r="NN59" s="259"/>
      <c r="NO59" s="259"/>
      <c r="NP59" s="259"/>
      <c r="NQ59" s="259"/>
      <c r="NR59" s="259"/>
      <c r="NS59" s="259"/>
      <c r="NT59" s="259"/>
      <c r="NU59" s="259"/>
      <c r="NV59" s="259"/>
      <c r="NW59" s="259"/>
      <c r="NX59" s="259"/>
      <c r="NY59" s="259"/>
      <c r="NZ59" s="259"/>
      <c r="OA59" s="259"/>
      <c r="OB59" s="259"/>
      <c r="OC59" s="259"/>
      <c r="OD59" s="259"/>
      <c r="OE59" s="259"/>
      <c r="OF59" s="259"/>
      <c r="OG59" s="259"/>
      <c r="OH59" s="259"/>
      <c r="OI59" s="259"/>
      <c r="OJ59" s="259"/>
      <c r="OK59" s="259"/>
      <c r="OL59" s="259"/>
      <c r="OM59" s="259"/>
      <c r="ON59" s="259"/>
      <c r="OO59" s="259"/>
      <c r="OP59" s="259"/>
      <c r="OQ59" s="259"/>
      <c r="OR59" s="259"/>
      <c r="OS59" s="259"/>
      <c r="OT59" s="259"/>
      <c r="OU59" s="259"/>
      <c r="OV59" s="259"/>
      <c r="OW59" s="259"/>
      <c r="OX59" s="259"/>
      <c r="OY59" s="259"/>
      <c r="OZ59" s="259"/>
      <c r="PA59" s="259"/>
      <c r="PB59" s="259"/>
      <c r="PC59" s="259"/>
      <c r="PD59" s="259"/>
      <c r="PE59" s="259"/>
      <c r="PF59" s="259"/>
      <c r="PG59" s="259"/>
      <c r="PH59" s="259"/>
      <c r="PI59" s="259"/>
      <c r="PJ59" s="259"/>
      <c r="PK59" s="259"/>
      <c r="PL59" s="259"/>
      <c r="PM59" s="259"/>
      <c r="PN59" s="259"/>
      <c r="PO59" s="259"/>
      <c r="PP59" s="259"/>
      <c r="PQ59" s="259"/>
      <c r="PR59" s="259"/>
      <c r="PS59" s="259"/>
      <c r="PT59" s="259"/>
      <c r="PU59" s="259"/>
      <c r="PV59" s="259"/>
      <c r="PW59" s="259"/>
      <c r="PX59" s="259"/>
      <c r="PY59" s="259"/>
      <c r="PZ59" s="259"/>
      <c r="QA59" s="259"/>
      <c r="QB59" s="259"/>
      <c r="QC59" s="259"/>
      <c r="QD59" s="259"/>
      <c r="QE59" s="259"/>
      <c r="QF59" s="259"/>
      <c r="QG59" s="259"/>
      <c r="QH59" s="259"/>
      <c r="QI59" s="259"/>
      <c r="QJ59" s="259"/>
      <c r="QK59" s="259"/>
      <c r="QL59" s="259"/>
      <c r="QM59" s="259"/>
      <c r="QN59" s="259"/>
      <c r="QP59" s="266">
        <v>0</v>
      </c>
      <c r="WM59" s="159"/>
      <c r="WN59" s="159"/>
      <c r="WO59" s="159"/>
      <c r="WP59" s="251">
        <v>115890</v>
      </c>
      <c r="WQ59" s="219"/>
      <c r="WR59" s="219">
        <v>115890</v>
      </c>
      <c r="XE59" s="159"/>
      <c r="XH59" s="266">
        <v>0</v>
      </c>
      <c r="YJ59" s="159"/>
      <c r="YK59" s="159"/>
      <c r="YM59" s="266">
        <v>0</v>
      </c>
      <c r="YN59" s="172"/>
      <c r="ZQ59" s="159"/>
      <c r="ZR59" s="159"/>
      <c r="ZS59" s="159"/>
    </row>
    <row r="60" spans="1:695">
      <c r="A60" s="261">
        <v>54</v>
      </c>
      <c r="B60" s="262" t="s">
        <v>67</v>
      </c>
      <c r="C60" s="240" t="s">
        <v>68</v>
      </c>
      <c r="D60" s="240" t="s">
        <v>69</v>
      </c>
      <c r="E60" s="250">
        <v>2146772</v>
      </c>
      <c r="F60" s="241" t="s">
        <v>441</v>
      </c>
      <c r="G60" s="251">
        <v>2146772</v>
      </c>
      <c r="H60" s="263"/>
      <c r="I60" s="264"/>
      <c r="J60" s="264"/>
      <c r="K60" s="264"/>
      <c r="L60" s="264"/>
      <c r="M60" s="264"/>
      <c r="N60" s="264"/>
      <c r="O60" s="264"/>
      <c r="P60" s="264"/>
      <c r="Q60" s="264"/>
      <c r="R60" s="264"/>
      <c r="S60" s="264"/>
      <c r="T60" s="264"/>
      <c r="U60" s="265">
        <v>243500</v>
      </c>
      <c r="V60" s="265">
        <v>0</v>
      </c>
      <c r="W60" s="265">
        <v>24000</v>
      </c>
      <c r="X60" s="265">
        <v>41400</v>
      </c>
      <c r="Y60" s="265">
        <v>136700</v>
      </c>
      <c r="Z60" s="265">
        <v>292500</v>
      </c>
      <c r="AA60" s="264">
        <v>494600</v>
      </c>
      <c r="AB60" s="257"/>
      <c r="AC60" s="257">
        <v>182300</v>
      </c>
      <c r="AD60" s="265"/>
      <c r="AE60" s="265"/>
      <c r="AF60" s="265">
        <v>314600</v>
      </c>
      <c r="AG60" s="257">
        <v>210150</v>
      </c>
      <c r="AH60" s="257">
        <v>8742</v>
      </c>
      <c r="AI60" s="257">
        <v>132300</v>
      </c>
      <c r="AJ60" s="257">
        <v>222560</v>
      </c>
      <c r="AK60" s="257"/>
      <c r="AL60" s="257">
        <v>66440</v>
      </c>
      <c r="AM60" s="257">
        <v>80790</v>
      </c>
      <c r="AN60" s="257">
        <v>88000</v>
      </c>
      <c r="AO60" s="257">
        <v>37000</v>
      </c>
      <c r="AP60" s="257">
        <v>45580</v>
      </c>
      <c r="AQ60" s="257"/>
      <c r="AR60" s="257"/>
      <c r="AS60" s="257"/>
      <c r="AT60" s="257">
        <v>20210</v>
      </c>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6"/>
      <c r="DZ60" s="256"/>
      <c r="EA60" s="257"/>
      <c r="EB60" s="257"/>
      <c r="EC60" s="257"/>
      <c r="ED60" s="257"/>
      <c r="EE60" s="257"/>
      <c r="EF60" s="257"/>
      <c r="EG60" s="257"/>
      <c r="EH60" s="256"/>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c r="IW60" s="257"/>
      <c r="IX60" s="257"/>
      <c r="IY60" s="257"/>
      <c r="IZ60" s="257"/>
      <c r="JA60" s="257"/>
      <c r="JB60" s="257"/>
      <c r="JC60" s="257"/>
      <c r="JD60" s="257"/>
      <c r="JE60" s="257"/>
      <c r="JF60" s="257"/>
      <c r="JG60" s="257"/>
      <c r="JH60" s="257"/>
      <c r="JI60" s="257"/>
      <c r="JJ60" s="257"/>
      <c r="JK60" s="257"/>
      <c r="JL60" s="257"/>
      <c r="JM60" s="257"/>
      <c r="JN60" s="257"/>
      <c r="JO60" s="257"/>
      <c r="JP60" s="257"/>
      <c r="JQ60" s="257"/>
      <c r="JR60" s="257"/>
      <c r="JS60" s="257"/>
      <c r="JT60" s="257"/>
      <c r="JU60" s="257"/>
      <c r="JV60" s="257"/>
      <c r="JW60" s="257"/>
      <c r="JX60" s="257"/>
      <c r="JY60" s="257"/>
      <c r="JZ60" s="257"/>
      <c r="KA60" s="257"/>
      <c r="KB60" s="257"/>
      <c r="KC60" s="257"/>
      <c r="KD60" s="257"/>
      <c r="KE60" s="257"/>
      <c r="KF60" s="257"/>
      <c r="KG60" s="257"/>
      <c r="KH60" s="257"/>
      <c r="KI60" s="257"/>
      <c r="KJ60" s="257"/>
      <c r="KK60" s="257"/>
      <c r="KL60" s="257"/>
      <c r="KM60" s="257"/>
      <c r="KN60" s="257"/>
      <c r="KO60" s="257"/>
      <c r="KP60" s="257"/>
      <c r="KQ60" s="257"/>
      <c r="KR60" s="257"/>
      <c r="KS60" s="257"/>
      <c r="KT60" s="257"/>
      <c r="KU60" s="257"/>
      <c r="KV60" s="257"/>
      <c r="KW60" s="257"/>
      <c r="KX60" s="257"/>
      <c r="KY60" s="257"/>
      <c r="KZ60" s="257"/>
      <c r="LA60" s="257"/>
      <c r="LB60" s="257"/>
      <c r="LC60" s="257"/>
      <c r="LD60" s="257"/>
      <c r="LE60" s="257"/>
      <c r="LF60" s="257"/>
      <c r="LG60" s="257"/>
      <c r="LH60" s="257"/>
      <c r="LI60" s="257"/>
      <c r="LJ60" s="257"/>
      <c r="LK60" s="257"/>
      <c r="LL60" s="257"/>
      <c r="LM60" s="257"/>
      <c r="LN60" s="257"/>
      <c r="LO60" s="257"/>
      <c r="LP60" s="257"/>
      <c r="LQ60" s="257"/>
      <c r="LR60" s="257"/>
      <c r="LS60" s="257"/>
      <c r="LT60" s="257"/>
      <c r="LU60" s="257"/>
      <c r="LV60" s="257"/>
      <c r="LW60" s="257"/>
      <c r="LX60" s="257"/>
      <c r="LY60" s="257"/>
      <c r="LZ60" s="257"/>
      <c r="MA60" s="257"/>
      <c r="MB60" s="257"/>
      <c r="MC60" s="257"/>
      <c r="MD60" s="257"/>
      <c r="ME60" s="257"/>
      <c r="MF60" s="257"/>
      <c r="MG60" s="257"/>
      <c r="MH60" s="257"/>
      <c r="MI60" s="257"/>
      <c r="MJ60" s="257"/>
      <c r="MK60" s="257"/>
      <c r="ML60" s="257"/>
      <c r="MM60" s="257"/>
      <c r="MN60" s="257"/>
      <c r="MO60" s="257"/>
      <c r="MP60" s="257"/>
      <c r="MQ60" s="257"/>
      <c r="MR60" s="257"/>
      <c r="MS60" s="257"/>
      <c r="MT60" s="257"/>
      <c r="MU60" s="257"/>
      <c r="MV60" s="257"/>
      <c r="MW60" s="257"/>
      <c r="MX60" s="257"/>
      <c r="MY60" s="257"/>
      <c r="MZ60" s="257"/>
      <c r="NA60" s="257"/>
      <c r="NB60" s="257"/>
      <c r="NC60" s="257"/>
      <c r="ND60" s="257"/>
      <c r="NE60" s="259"/>
      <c r="NF60" s="259"/>
      <c r="NG60" s="259"/>
      <c r="NH60" s="259"/>
      <c r="NI60" s="259"/>
      <c r="NJ60" s="259"/>
      <c r="NK60" s="259"/>
      <c r="NL60" s="259"/>
      <c r="NM60" s="259"/>
      <c r="NN60" s="259"/>
      <c r="NO60" s="259"/>
      <c r="NP60" s="259"/>
      <c r="NQ60" s="259"/>
      <c r="NR60" s="259"/>
      <c r="NS60" s="259"/>
      <c r="NT60" s="259"/>
      <c r="NU60" s="259"/>
      <c r="NV60" s="259"/>
      <c r="NW60" s="259"/>
      <c r="NX60" s="259"/>
      <c r="NY60" s="259"/>
      <c r="NZ60" s="259"/>
      <c r="OA60" s="259"/>
      <c r="OB60" s="259"/>
      <c r="OC60" s="259"/>
      <c r="OD60" s="259"/>
      <c r="OE60" s="259"/>
      <c r="OF60" s="259"/>
      <c r="OG60" s="259"/>
      <c r="OH60" s="259"/>
      <c r="OI60" s="259"/>
      <c r="OJ60" s="259"/>
      <c r="OK60" s="259"/>
      <c r="OL60" s="259"/>
      <c r="OM60" s="259"/>
      <c r="ON60" s="259"/>
      <c r="OO60" s="259"/>
      <c r="OP60" s="259"/>
      <c r="OQ60" s="259"/>
      <c r="OR60" s="259"/>
      <c r="OS60" s="259"/>
      <c r="OT60" s="259"/>
      <c r="OU60" s="259"/>
      <c r="OV60" s="259"/>
      <c r="OW60" s="259"/>
      <c r="OX60" s="259"/>
      <c r="OY60" s="259"/>
      <c r="OZ60" s="259"/>
      <c r="PA60" s="259"/>
      <c r="PB60" s="259"/>
      <c r="PC60" s="259"/>
      <c r="PD60" s="259"/>
      <c r="PE60" s="259"/>
      <c r="PF60" s="259"/>
      <c r="PG60" s="259"/>
      <c r="PH60" s="259"/>
      <c r="PI60" s="259"/>
      <c r="PJ60" s="259"/>
      <c r="PK60" s="259"/>
      <c r="PL60" s="259"/>
      <c r="PM60" s="259"/>
      <c r="PN60" s="259"/>
      <c r="PO60" s="259"/>
      <c r="PP60" s="259"/>
      <c r="PQ60" s="259"/>
      <c r="PR60" s="259"/>
      <c r="PS60" s="259"/>
      <c r="PT60" s="259"/>
      <c r="PU60" s="259"/>
      <c r="PV60" s="259"/>
      <c r="PW60" s="259"/>
      <c r="PX60" s="259"/>
      <c r="PY60" s="259"/>
      <c r="PZ60" s="259"/>
      <c r="QA60" s="259"/>
      <c r="QB60" s="259"/>
      <c r="QC60" s="259"/>
      <c r="QD60" s="259"/>
      <c r="QE60" s="259"/>
      <c r="QF60" s="259"/>
      <c r="QG60" s="259"/>
      <c r="QH60" s="259"/>
      <c r="QI60" s="259"/>
      <c r="QJ60" s="259"/>
      <c r="QK60" s="259"/>
      <c r="QL60" s="259"/>
      <c r="QM60" s="259"/>
      <c r="QN60" s="259"/>
      <c r="QP60" s="266">
        <v>0</v>
      </c>
      <c r="WM60" s="159"/>
      <c r="WN60" s="159"/>
      <c r="WO60" s="159"/>
      <c r="WP60" s="251">
        <v>257400</v>
      </c>
      <c r="WQ60" s="219"/>
      <c r="WR60" s="219">
        <v>257400</v>
      </c>
      <c r="XE60" s="159"/>
      <c r="XH60" s="266">
        <v>0</v>
      </c>
      <c r="YJ60" s="159"/>
      <c r="YK60" s="159"/>
      <c r="YM60" s="266">
        <v>0</v>
      </c>
      <c r="YN60" s="172"/>
      <c r="ZQ60" s="159"/>
      <c r="ZR60" s="159"/>
      <c r="ZS60" s="159"/>
    </row>
    <row r="61" spans="1:695">
      <c r="A61" s="261">
        <v>55</v>
      </c>
      <c r="B61" s="262" t="s">
        <v>70</v>
      </c>
      <c r="C61" s="240" t="s">
        <v>71</v>
      </c>
      <c r="D61" s="240" t="s">
        <v>72</v>
      </c>
      <c r="E61" s="250">
        <v>1935195</v>
      </c>
      <c r="F61" s="241" t="s">
        <v>442</v>
      </c>
      <c r="G61" s="251">
        <v>1935195</v>
      </c>
      <c r="H61" s="263"/>
      <c r="I61" s="264"/>
      <c r="J61" s="264"/>
      <c r="K61" s="264"/>
      <c r="L61" s="264"/>
      <c r="M61" s="264"/>
      <c r="N61" s="264"/>
      <c r="O61" s="264"/>
      <c r="P61" s="264"/>
      <c r="Q61" s="264"/>
      <c r="R61" s="264"/>
      <c r="S61" s="264"/>
      <c r="T61" s="264"/>
      <c r="U61" s="265">
        <v>300000</v>
      </c>
      <c r="V61" s="265">
        <v>0</v>
      </c>
      <c r="W61" s="265">
        <v>24000</v>
      </c>
      <c r="X61" s="265">
        <v>41400</v>
      </c>
      <c r="Y61" s="265">
        <v>162000</v>
      </c>
      <c r="Z61" s="265">
        <v>198200</v>
      </c>
      <c r="AA61" s="264">
        <v>425600</v>
      </c>
      <c r="AB61" s="257">
        <v>158600</v>
      </c>
      <c r="AC61" s="257"/>
      <c r="AD61" s="265"/>
      <c r="AE61" s="265"/>
      <c r="AF61" s="265">
        <v>291600</v>
      </c>
      <c r="AG61" s="257">
        <v>17750</v>
      </c>
      <c r="AH61" s="257">
        <v>2250</v>
      </c>
      <c r="AI61" s="257"/>
      <c r="AJ61" s="257">
        <v>173380</v>
      </c>
      <c r="AK61" s="257">
        <v>375000</v>
      </c>
      <c r="AL61" s="257">
        <v>52890</v>
      </c>
      <c r="AM61" s="257"/>
      <c r="AN61" s="257">
        <v>80000</v>
      </c>
      <c r="AO61" s="257">
        <v>37000</v>
      </c>
      <c r="AP61" s="257"/>
      <c r="AQ61" s="257"/>
      <c r="AR61" s="257"/>
      <c r="AS61" s="257"/>
      <c r="AT61" s="257">
        <v>21125</v>
      </c>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6"/>
      <c r="DR61" s="256"/>
      <c r="DS61" s="256"/>
      <c r="DT61" s="256"/>
      <c r="DU61" s="256"/>
      <c r="DV61" s="256"/>
      <c r="DW61" s="256"/>
      <c r="DX61" s="256"/>
      <c r="DY61" s="256"/>
      <c r="DZ61" s="256"/>
      <c r="EA61" s="257"/>
      <c r="EB61" s="257"/>
      <c r="EC61" s="257"/>
      <c r="ED61" s="257"/>
      <c r="EE61" s="257"/>
      <c r="EF61" s="257"/>
      <c r="EG61" s="257"/>
      <c r="EH61" s="256"/>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V61" s="257"/>
      <c r="IW61" s="257"/>
      <c r="IX61" s="257"/>
      <c r="IY61" s="257"/>
      <c r="IZ61" s="257"/>
      <c r="JA61" s="257"/>
      <c r="JB61" s="257"/>
      <c r="JC61" s="257"/>
      <c r="JD61" s="257"/>
      <c r="JE61" s="257"/>
      <c r="JF61" s="257"/>
      <c r="JG61" s="257"/>
      <c r="JH61" s="257"/>
      <c r="JI61" s="257"/>
      <c r="JJ61" s="257"/>
      <c r="JK61" s="257"/>
      <c r="JL61" s="257"/>
      <c r="JM61" s="257"/>
      <c r="JN61" s="257"/>
      <c r="JO61" s="257"/>
      <c r="JP61" s="257"/>
      <c r="JQ61" s="257"/>
      <c r="JR61" s="257"/>
      <c r="JS61" s="257"/>
      <c r="JT61" s="257"/>
      <c r="JU61" s="257"/>
      <c r="JV61" s="257"/>
      <c r="JW61" s="257"/>
      <c r="JX61" s="257"/>
      <c r="JY61" s="257"/>
      <c r="JZ61" s="257"/>
      <c r="KA61" s="257"/>
      <c r="KB61" s="257"/>
      <c r="KC61" s="257"/>
      <c r="KD61" s="257"/>
      <c r="KE61" s="257"/>
      <c r="KF61" s="257"/>
      <c r="KG61" s="257"/>
      <c r="KH61" s="257"/>
      <c r="KI61" s="257"/>
      <c r="KJ61" s="257"/>
      <c r="KK61" s="257"/>
      <c r="KL61" s="257"/>
      <c r="KM61" s="257"/>
      <c r="KN61" s="257"/>
      <c r="KO61" s="257"/>
      <c r="KP61" s="257"/>
      <c r="KQ61" s="257"/>
      <c r="KR61" s="257"/>
      <c r="KS61" s="257"/>
      <c r="KT61" s="257"/>
      <c r="KU61" s="257"/>
      <c r="KV61" s="257"/>
      <c r="KW61" s="257"/>
      <c r="KX61" s="257"/>
      <c r="KY61" s="257"/>
      <c r="KZ61" s="257"/>
      <c r="LA61" s="257"/>
      <c r="LB61" s="257"/>
      <c r="LC61" s="257"/>
      <c r="LD61" s="257"/>
      <c r="LE61" s="257"/>
      <c r="LF61" s="257"/>
      <c r="LG61" s="257"/>
      <c r="LH61" s="257"/>
      <c r="LI61" s="257"/>
      <c r="LJ61" s="257"/>
      <c r="LK61" s="257"/>
      <c r="LL61" s="257"/>
      <c r="LM61" s="257"/>
      <c r="LN61" s="257"/>
      <c r="LO61" s="257"/>
      <c r="LP61" s="257"/>
      <c r="LQ61" s="257"/>
      <c r="LR61" s="257"/>
      <c r="LS61" s="257"/>
      <c r="LT61" s="257"/>
      <c r="LU61" s="257"/>
      <c r="LV61" s="257"/>
      <c r="LW61" s="257"/>
      <c r="LX61" s="257"/>
      <c r="LY61" s="257"/>
      <c r="LZ61" s="257"/>
      <c r="MA61" s="257"/>
      <c r="MB61" s="257"/>
      <c r="MC61" s="257"/>
      <c r="MD61" s="257"/>
      <c r="ME61" s="257"/>
      <c r="MF61" s="257"/>
      <c r="MG61" s="257"/>
      <c r="MH61" s="257"/>
      <c r="MI61" s="257"/>
      <c r="MJ61" s="257"/>
      <c r="MK61" s="257"/>
      <c r="ML61" s="257"/>
      <c r="MM61" s="257"/>
      <c r="MN61" s="257"/>
      <c r="MO61" s="257"/>
      <c r="MP61" s="257"/>
      <c r="MQ61" s="257"/>
      <c r="MR61" s="257"/>
      <c r="MS61" s="257"/>
      <c r="MT61" s="257"/>
      <c r="MU61" s="257"/>
      <c r="MV61" s="257"/>
      <c r="MW61" s="257"/>
      <c r="MX61" s="257"/>
      <c r="MY61" s="257"/>
      <c r="MZ61" s="257"/>
      <c r="NA61" s="257"/>
      <c r="NB61" s="257"/>
      <c r="NC61" s="257"/>
      <c r="ND61" s="257"/>
      <c r="NE61" s="259"/>
      <c r="NF61" s="259"/>
      <c r="NG61" s="259"/>
      <c r="NH61" s="259"/>
      <c r="NI61" s="259"/>
      <c r="NJ61" s="259"/>
      <c r="NK61" s="259"/>
      <c r="NL61" s="259"/>
      <c r="NM61" s="259"/>
      <c r="NN61" s="259"/>
      <c r="NO61" s="259"/>
      <c r="NP61" s="259"/>
      <c r="NQ61" s="259"/>
      <c r="NR61" s="259"/>
      <c r="NS61" s="259"/>
      <c r="NT61" s="259"/>
      <c r="NU61" s="259"/>
      <c r="NV61" s="259"/>
      <c r="NW61" s="259"/>
      <c r="NX61" s="259"/>
      <c r="NY61" s="259"/>
      <c r="NZ61" s="259"/>
      <c r="OA61" s="259"/>
      <c r="OB61" s="259"/>
      <c r="OC61" s="259"/>
      <c r="OD61" s="259"/>
      <c r="OE61" s="259"/>
      <c r="OF61" s="259"/>
      <c r="OG61" s="259"/>
      <c r="OH61" s="259"/>
      <c r="OI61" s="259"/>
      <c r="OJ61" s="259"/>
      <c r="OK61" s="259"/>
      <c r="OL61" s="259"/>
      <c r="OM61" s="259"/>
      <c r="ON61" s="259"/>
      <c r="OO61" s="259"/>
      <c r="OP61" s="259"/>
      <c r="OQ61" s="259"/>
      <c r="OR61" s="259"/>
      <c r="OS61" s="259"/>
      <c r="OT61" s="259"/>
      <c r="OU61" s="259"/>
      <c r="OV61" s="259"/>
      <c r="OW61" s="259"/>
      <c r="OX61" s="259"/>
      <c r="OY61" s="259"/>
      <c r="OZ61" s="259"/>
      <c r="PA61" s="259"/>
      <c r="PB61" s="259"/>
      <c r="PC61" s="259"/>
      <c r="PD61" s="259"/>
      <c r="PE61" s="259"/>
      <c r="PF61" s="259"/>
      <c r="PG61" s="259"/>
      <c r="PH61" s="259"/>
      <c r="PI61" s="259"/>
      <c r="PJ61" s="259"/>
      <c r="PK61" s="259"/>
      <c r="PL61" s="259"/>
      <c r="PM61" s="259"/>
      <c r="PN61" s="259"/>
      <c r="PO61" s="259"/>
      <c r="PP61" s="259"/>
      <c r="PQ61" s="259"/>
      <c r="PR61" s="259"/>
      <c r="PS61" s="259"/>
      <c r="PT61" s="259"/>
      <c r="PU61" s="259"/>
      <c r="PV61" s="259"/>
      <c r="PW61" s="259"/>
      <c r="PX61" s="259"/>
      <c r="PY61" s="259"/>
      <c r="PZ61" s="259"/>
      <c r="QA61" s="259"/>
      <c r="QB61" s="259"/>
      <c r="QC61" s="259"/>
      <c r="QD61" s="259"/>
      <c r="QE61" s="259"/>
      <c r="QF61" s="259"/>
      <c r="QG61" s="259"/>
      <c r="QH61" s="259"/>
      <c r="QI61" s="259"/>
      <c r="QJ61" s="259"/>
      <c r="QK61" s="259"/>
      <c r="QL61" s="259"/>
      <c r="QM61" s="259"/>
      <c r="QN61" s="259"/>
      <c r="QP61" s="266">
        <v>0</v>
      </c>
      <c r="WM61" s="159"/>
      <c r="WN61" s="159"/>
      <c r="WO61" s="159"/>
      <c r="WP61" s="251">
        <v>48780</v>
      </c>
      <c r="WQ61" s="219"/>
      <c r="WR61" s="219">
        <v>48780</v>
      </c>
      <c r="XE61" s="159"/>
      <c r="XH61" s="266">
        <v>0</v>
      </c>
      <c r="YJ61" s="159"/>
      <c r="YK61" s="159"/>
      <c r="YM61" s="266">
        <v>0</v>
      </c>
      <c r="YN61" s="172"/>
      <c r="ZQ61" s="159"/>
      <c r="ZR61" s="159"/>
      <c r="ZS61" s="159"/>
    </row>
    <row r="62" spans="1:695">
      <c r="A62" s="261">
        <v>56</v>
      </c>
      <c r="B62" s="262" t="s">
        <v>73</v>
      </c>
      <c r="C62" s="240" t="s">
        <v>74</v>
      </c>
      <c r="D62" s="240" t="s">
        <v>75</v>
      </c>
      <c r="E62" s="250">
        <v>1010405</v>
      </c>
      <c r="F62" s="241" t="s">
        <v>443</v>
      </c>
      <c r="G62" s="251">
        <v>1010405</v>
      </c>
      <c r="H62" s="263"/>
      <c r="I62" s="264"/>
      <c r="J62" s="264"/>
      <c r="K62" s="264"/>
      <c r="L62" s="264"/>
      <c r="M62" s="264"/>
      <c r="N62" s="264"/>
      <c r="O62" s="264"/>
      <c r="P62" s="264"/>
      <c r="Q62" s="264"/>
      <c r="R62" s="264"/>
      <c r="S62" s="264"/>
      <c r="T62" s="264"/>
      <c r="U62" s="265">
        <v>144000</v>
      </c>
      <c r="V62" s="265">
        <v>0</v>
      </c>
      <c r="W62" s="265">
        <v>24000</v>
      </c>
      <c r="X62" s="265">
        <v>41400</v>
      </c>
      <c r="Y62" s="265">
        <v>136700</v>
      </c>
      <c r="Z62" s="265">
        <v>79600</v>
      </c>
      <c r="AA62" s="264">
        <v>281700</v>
      </c>
      <c r="AB62" s="257"/>
      <c r="AC62" s="257">
        <v>155300</v>
      </c>
      <c r="AD62" s="265"/>
      <c r="AE62" s="265"/>
      <c r="AF62" s="265">
        <v>153000</v>
      </c>
      <c r="AG62" s="257">
        <v>158050</v>
      </c>
      <c r="AH62" s="257">
        <v>9000</v>
      </c>
      <c r="AI62" s="257"/>
      <c r="AJ62" s="257">
        <v>90060</v>
      </c>
      <c r="AK62" s="257"/>
      <c r="AL62" s="257"/>
      <c r="AM62" s="257"/>
      <c r="AN62" s="257"/>
      <c r="AO62" s="257"/>
      <c r="AP62" s="257"/>
      <c r="AQ62" s="257"/>
      <c r="AR62" s="257"/>
      <c r="AS62" s="257"/>
      <c r="AT62" s="257">
        <v>19295</v>
      </c>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6"/>
      <c r="DZ62" s="256"/>
      <c r="EA62" s="257"/>
      <c r="EB62" s="257"/>
      <c r="EC62" s="257"/>
      <c r="ED62" s="257"/>
      <c r="EE62" s="257"/>
      <c r="EF62" s="257"/>
      <c r="EG62" s="257"/>
      <c r="EH62" s="256"/>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7"/>
      <c r="IW62" s="257"/>
      <c r="IX62" s="257"/>
      <c r="IY62" s="257"/>
      <c r="IZ62" s="257"/>
      <c r="JA62" s="257"/>
      <c r="JB62" s="257"/>
      <c r="JC62" s="257"/>
      <c r="JD62" s="257"/>
      <c r="JE62" s="257"/>
      <c r="JF62" s="257"/>
      <c r="JG62" s="257"/>
      <c r="JH62" s="257"/>
      <c r="JI62" s="257"/>
      <c r="JJ62" s="257"/>
      <c r="JK62" s="257"/>
      <c r="JL62" s="257"/>
      <c r="JM62" s="257"/>
      <c r="JN62" s="257"/>
      <c r="JO62" s="257"/>
      <c r="JP62" s="257"/>
      <c r="JQ62" s="257"/>
      <c r="JR62" s="257"/>
      <c r="JS62" s="257"/>
      <c r="JT62" s="257"/>
      <c r="JU62" s="257"/>
      <c r="JV62" s="257"/>
      <c r="JW62" s="257"/>
      <c r="JX62" s="257"/>
      <c r="JY62" s="257"/>
      <c r="JZ62" s="257"/>
      <c r="KA62" s="257"/>
      <c r="KB62" s="257"/>
      <c r="KC62" s="257"/>
      <c r="KD62" s="257"/>
      <c r="KE62" s="257"/>
      <c r="KF62" s="257"/>
      <c r="KG62" s="257"/>
      <c r="KH62" s="257"/>
      <c r="KI62" s="257"/>
      <c r="KJ62" s="257"/>
      <c r="KK62" s="257"/>
      <c r="KL62" s="257"/>
      <c r="KM62" s="257"/>
      <c r="KN62" s="257"/>
      <c r="KO62" s="257"/>
      <c r="KP62" s="257"/>
      <c r="KQ62" s="257"/>
      <c r="KR62" s="257"/>
      <c r="KS62" s="257"/>
      <c r="KT62" s="257"/>
      <c r="KU62" s="257"/>
      <c r="KV62" s="257"/>
      <c r="KW62" s="257"/>
      <c r="KX62" s="257"/>
      <c r="KY62" s="257"/>
      <c r="KZ62" s="257"/>
      <c r="LA62" s="257"/>
      <c r="LB62" s="257"/>
      <c r="LC62" s="257"/>
      <c r="LD62" s="257"/>
      <c r="LE62" s="257"/>
      <c r="LF62" s="257"/>
      <c r="LG62" s="257"/>
      <c r="LH62" s="257"/>
      <c r="LI62" s="257"/>
      <c r="LJ62" s="257"/>
      <c r="LK62" s="257"/>
      <c r="LL62" s="257"/>
      <c r="LM62" s="257"/>
      <c r="LN62" s="257"/>
      <c r="LO62" s="257"/>
      <c r="LP62" s="257"/>
      <c r="LQ62" s="257"/>
      <c r="LR62" s="257"/>
      <c r="LS62" s="257"/>
      <c r="LT62" s="257"/>
      <c r="LU62" s="257"/>
      <c r="LV62" s="257"/>
      <c r="LW62" s="257"/>
      <c r="LX62" s="257"/>
      <c r="LY62" s="257"/>
      <c r="LZ62" s="257"/>
      <c r="MA62" s="257"/>
      <c r="MB62" s="257"/>
      <c r="MC62" s="257"/>
      <c r="MD62" s="257"/>
      <c r="ME62" s="257"/>
      <c r="MF62" s="257"/>
      <c r="MG62" s="257"/>
      <c r="MH62" s="257"/>
      <c r="MI62" s="257"/>
      <c r="MJ62" s="257"/>
      <c r="MK62" s="257"/>
      <c r="ML62" s="257"/>
      <c r="MM62" s="257"/>
      <c r="MN62" s="257"/>
      <c r="MO62" s="257"/>
      <c r="MP62" s="257"/>
      <c r="MQ62" s="257"/>
      <c r="MR62" s="257"/>
      <c r="MS62" s="257"/>
      <c r="MT62" s="257"/>
      <c r="MU62" s="257"/>
      <c r="MV62" s="257"/>
      <c r="MW62" s="257"/>
      <c r="MX62" s="257"/>
      <c r="MY62" s="257"/>
      <c r="MZ62" s="257"/>
      <c r="NA62" s="257"/>
      <c r="NB62" s="257"/>
      <c r="NC62" s="257"/>
      <c r="ND62" s="257"/>
      <c r="NE62" s="259"/>
      <c r="NF62" s="259"/>
      <c r="NG62" s="259"/>
      <c r="NH62" s="259"/>
      <c r="NI62" s="259"/>
      <c r="NJ62" s="259"/>
      <c r="NK62" s="259"/>
      <c r="NL62" s="259"/>
      <c r="NM62" s="259"/>
      <c r="NN62" s="259"/>
      <c r="NO62" s="259"/>
      <c r="NP62" s="259"/>
      <c r="NQ62" s="259"/>
      <c r="NR62" s="259"/>
      <c r="NS62" s="259"/>
      <c r="NT62" s="259"/>
      <c r="NU62" s="259"/>
      <c r="NV62" s="259"/>
      <c r="NW62" s="259"/>
      <c r="NX62" s="259"/>
      <c r="NY62" s="259"/>
      <c r="NZ62" s="259"/>
      <c r="OA62" s="259"/>
      <c r="OB62" s="259"/>
      <c r="OC62" s="259"/>
      <c r="OD62" s="259"/>
      <c r="OE62" s="259"/>
      <c r="OF62" s="259"/>
      <c r="OG62" s="259"/>
      <c r="OH62" s="259"/>
      <c r="OI62" s="259"/>
      <c r="OJ62" s="259"/>
      <c r="OK62" s="259"/>
      <c r="OL62" s="259"/>
      <c r="OM62" s="259"/>
      <c r="ON62" s="259"/>
      <c r="OO62" s="259"/>
      <c r="OP62" s="259"/>
      <c r="OQ62" s="259"/>
      <c r="OR62" s="259"/>
      <c r="OS62" s="259"/>
      <c r="OT62" s="259"/>
      <c r="OU62" s="259"/>
      <c r="OV62" s="259"/>
      <c r="OW62" s="259"/>
      <c r="OX62" s="259"/>
      <c r="OY62" s="259"/>
      <c r="OZ62" s="259"/>
      <c r="PA62" s="259"/>
      <c r="PB62" s="259"/>
      <c r="PC62" s="259"/>
      <c r="PD62" s="259"/>
      <c r="PE62" s="259"/>
      <c r="PF62" s="259"/>
      <c r="PG62" s="259"/>
      <c r="PH62" s="259"/>
      <c r="PI62" s="259"/>
      <c r="PJ62" s="259"/>
      <c r="PK62" s="259"/>
      <c r="PL62" s="259"/>
      <c r="PM62" s="259"/>
      <c r="PN62" s="259"/>
      <c r="PO62" s="259"/>
      <c r="PP62" s="259"/>
      <c r="PQ62" s="259"/>
      <c r="PR62" s="259"/>
      <c r="PS62" s="259"/>
      <c r="PT62" s="259"/>
      <c r="PU62" s="259"/>
      <c r="PV62" s="259"/>
      <c r="PW62" s="259"/>
      <c r="PX62" s="259"/>
      <c r="PY62" s="259"/>
      <c r="PZ62" s="259"/>
      <c r="QA62" s="259"/>
      <c r="QB62" s="259"/>
      <c r="QC62" s="259"/>
      <c r="QD62" s="259"/>
      <c r="QE62" s="259"/>
      <c r="QF62" s="259"/>
      <c r="QG62" s="259"/>
      <c r="QH62" s="259"/>
      <c r="QI62" s="259"/>
      <c r="QJ62" s="259"/>
      <c r="QK62" s="259"/>
      <c r="QL62" s="259"/>
      <c r="QM62" s="259"/>
      <c r="QN62" s="259"/>
      <c r="QP62" s="266">
        <v>0</v>
      </c>
      <c r="WM62" s="159"/>
      <c r="WN62" s="159"/>
      <c r="WO62" s="159"/>
      <c r="WP62" s="251">
        <v>242760</v>
      </c>
      <c r="WQ62" s="219"/>
      <c r="WR62" s="219">
        <v>242760</v>
      </c>
      <c r="XE62" s="159"/>
      <c r="XH62" s="266">
        <v>0</v>
      </c>
      <c r="YJ62" s="159"/>
      <c r="YK62" s="159"/>
      <c r="YM62" s="266">
        <v>0</v>
      </c>
      <c r="YN62" s="172"/>
      <c r="ZQ62" s="159"/>
      <c r="ZR62" s="159"/>
      <c r="ZS62" s="159"/>
    </row>
    <row r="63" spans="1:695">
      <c r="A63" s="261">
        <v>57</v>
      </c>
      <c r="B63" s="262" t="s">
        <v>76</v>
      </c>
      <c r="C63" s="240" t="s">
        <v>77</v>
      </c>
      <c r="D63" s="240" t="s">
        <v>78</v>
      </c>
      <c r="E63" s="250">
        <v>938595</v>
      </c>
      <c r="F63" s="241" t="s">
        <v>444</v>
      </c>
      <c r="G63" s="251">
        <v>938595</v>
      </c>
      <c r="H63" s="263"/>
      <c r="I63" s="264"/>
      <c r="J63" s="264"/>
      <c r="K63" s="264"/>
      <c r="L63" s="264"/>
      <c r="M63" s="264"/>
      <c r="N63" s="264"/>
      <c r="O63" s="264"/>
      <c r="P63" s="264"/>
      <c r="Q63" s="264"/>
      <c r="R63" s="264"/>
      <c r="S63" s="264"/>
      <c r="T63" s="264"/>
      <c r="U63" s="265">
        <v>185000</v>
      </c>
      <c r="V63" s="265">
        <v>0</v>
      </c>
      <c r="W63" s="265">
        <v>24000</v>
      </c>
      <c r="X63" s="265">
        <v>41400</v>
      </c>
      <c r="Y63" s="265">
        <v>136700</v>
      </c>
      <c r="Z63" s="265">
        <v>140000</v>
      </c>
      <c r="AA63" s="264">
        <v>342100</v>
      </c>
      <c r="AB63" s="257"/>
      <c r="AC63" s="257"/>
      <c r="AD63" s="265"/>
      <c r="AE63" s="265"/>
      <c r="AF63" s="265">
        <v>246900</v>
      </c>
      <c r="AG63" s="257">
        <v>31750</v>
      </c>
      <c r="AH63" s="257">
        <v>4500</v>
      </c>
      <c r="AI63" s="257"/>
      <c r="AJ63" s="257">
        <v>107220</v>
      </c>
      <c r="AK63" s="257"/>
      <c r="AL63" s="257"/>
      <c r="AM63" s="257"/>
      <c r="AN63" s="257"/>
      <c r="AO63" s="257"/>
      <c r="AP63" s="257"/>
      <c r="AQ63" s="257"/>
      <c r="AR63" s="257"/>
      <c r="AS63" s="257"/>
      <c r="AT63" s="257">
        <v>21125</v>
      </c>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6"/>
      <c r="DZ63" s="256"/>
      <c r="EA63" s="257"/>
      <c r="EB63" s="257"/>
      <c r="EC63" s="257"/>
      <c r="ED63" s="257"/>
      <c r="EE63" s="257"/>
      <c r="EF63" s="257"/>
      <c r="EG63" s="257"/>
      <c r="EH63" s="256"/>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7"/>
      <c r="IW63" s="257"/>
      <c r="IX63" s="257"/>
      <c r="IY63" s="257"/>
      <c r="IZ63" s="257"/>
      <c r="JA63" s="257"/>
      <c r="JB63" s="257"/>
      <c r="JC63" s="257"/>
      <c r="JD63" s="257"/>
      <c r="JE63" s="257"/>
      <c r="JF63" s="257"/>
      <c r="JG63" s="257"/>
      <c r="JH63" s="257"/>
      <c r="JI63" s="257"/>
      <c r="JJ63" s="257"/>
      <c r="JK63" s="257"/>
      <c r="JL63" s="257"/>
      <c r="JM63" s="257"/>
      <c r="JN63" s="257"/>
      <c r="JO63" s="257"/>
      <c r="JP63" s="257"/>
      <c r="JQ63" s="257"/>
      <c r="JR63" s="257"/>
      <c r="JS63" s="257"/>
      <c r="JT63" s="257"/>
      <c r="JU63" s="257"/>
      <c r="JV63" s="257"/>
      <c r="JW63" s="257"/>
      <c r="JX63" s="257"/>
      <c r="JY63" s="257"/>
      <c r="JZ63" s="257"/>
      <c r="KA63" s="257"/>
      <c r="KB63" s="257"/>
      <c r="KC63" s="257"/>
      <c r="KD63" s="257"/>
      <c r="KE63" s="257"/>
      <c r="KF63" s="257"/>
      <c r="KG63" s="257"/>
      <c r="KH63" s="257"/>
      <c r="KI63" s="257"/>
      <c r="KJ63" s="257"/>
      <c r="KK63" s="257"/>
      <c r="KL63" s="257"/>
      <c r="KM63" s="257"/>
      <c r="KN63" s="257"/>
      <c r="KO63" s="257"/>
      <c r="KP63" s="257"/>
      <c r="KQ63" s="257"/>
      <c r="KR63" s="257"/>
      <c r="KS63" s="257"/>
      <c r="KT63" s="257"/>
      <c r="KU63" s="257"/>
      <c r="KV63" s="257"/>
      <c r="KW63" s="257"/>
      <c r="KX63" s="257"/>
      <c r="KY63" s="257"/>
      <c r="KZ63" s="257"/>
      <c r="LA63" s="257"/>
      <c r="LB63" s="257"/>
      <c r="LC63" s="257"/>
      <c r="LD63" s="257"/>
      <c r="LE63" s="257"/>
      <c r="LF63" s="257"/>
      <c r="LG63" s="257"/>
      <c r="LH63" s="257"/>
      <c r="LI63" s="257"/>
      <c r="LJ63" s="257"/>
      <c r="LK63" s="257"/>
      <c r="LL63" s="257"/>
      <c r="LM63" s="257"/>
      <c r="LN63" s="257"/>
      <c r="LO63" s="257"/>
      <c r="LP63" s="257"/>
      <c r="LQ63" s="257"/>
      <c r="LR63" s="257"/>
      <c r="LS63" s="257"/>
      <c r="LT63" s="257"/>
      <c r="LU63" s="257"/>
      <c r="LV63" s="257"/>
      <c r="LW63" s="257"/>
      <c r="LX63" s="257"/>
      <c r="LY63" s="257"/>
      <c r="LZ63" s="257"/>
      <c r="MA63" s="257"/>
      <c r="MB63" s="257"/>
      <c r="MC63" s="257"/>
      <c r="MD63" s="257"/>
      <c r="ME63" s="257"/>
      <c r="MF63" s="257"/>
      <c r="MG63" s="257"/>
      <c r="MH63" s="257"/>
      <c r="MI63" s="257"/>
      <c r="MJ63" s="257"/>
      <c r="MK63" s="257"/>
      <c r="ML63" s="257"/>
      <c r="MM63" s="257"/>
      <c r="MN63" s="257"/>
      <c r="MO63" s="257"/>
      <c r="MP63" s="257"/>
      <c r="MQ63" s="257"/>
      <c r="MR63" s="257"/>
      <c r="MS63" s="257"/>
      <c r="MT63" s="257"/>
      <c r="MU63" s="257"/>
      <c r="MV63" s="257"/>
      <c r="MW63" s="257"/>
      <c r="MX63" s="257"/>
      <c r="MY63" s="257"/>
      <c r="MZ63" s="257"/>
      <c r="NA63" s="257"/>
      <c r="NB63" s="257"/>
      <c r="NC63" s="257"/>
      <c r="ND63" s="257"/>
      <c r="NE63" s="259"/>
      <c r="NF63" s="259"/>
      <c r="NG63" s="259"/>
      <c r="NH63" s="259"/>
      <c r="NI63" s="259"/>
      <c r="NJ63" s="259"/>
      <c r="NK63" s="259"/>
      <c r="NL63" s="259"/>
      <c r="NM63" s="259"/>
      <c r="NN63" s="259"/>
      <c r="NO63" s="259"/>
      <c r="NP63" s="259"/>
      <c r="NQ63" s="259"/>
      <c r="NR63" s="259"/>
      <c r="NS63" s="259"/>
      <c r="NT63" s="259"/>
      <c r="NU63" s="259"/>
      <c r="NV63" s="259"/>
      <c r="NW63" s="259"/>
      <c r="NX63" s="259"/>
      <c r="NY63" s="259"/>
      <c r="NZ63" s="259"/>
      <c r="OA63" s="259"/>
      <c r="OB63" s="259"/>
      <c r="OC63" s="259"/>
      <c r="OD63" s="259"/>
      <c r="OE63" s="259"/>
      <c r="OF63" s="259"/>
      <c r="OG63" s="259"/>
      <c r="OH63" s="259"/>
      <c r="OI63" s="259"/>
      <c r="OJ63" s="259"/>
      <c r="OK63" s="259"/>
      <c r="OL63" s="259"/>
      <c r="OM63" s="259"/>
      <c r="ON63" s="259"/>
      <c r="OO63" s="259"/>
      <c r="OP63" s="259"/>
      <c r="OQ63" s="259"/>
      <c r="OR63" s="259"/>
      <c r="OS63" s="259"/>
      <c r="OT63" s="259"/>
      <c r="OU63" s="259"/>
      <c r="OV63" s="259"/>
      <c r="OW63" s="259"/>
      <c r="OX63" s="259"/>
      <c r="OY63" s="259"/>
      <c r="OZ63" s="259"/>
      <c r="PA63" s="259"/>
      <c r="PB63" s="259"/>
      <c r="PC63" s="259"/>
      <c r="PD63" s="259"/>
      <c r="PE63" s="259"/>
      <c r="PF63" s="259"/>
      <c r="PG63" s="259"/>
      <c r="PH63" s="259"/>
      <c r="PI63" s="259"/>
      <c r="PJ63" s="259"/>
      <c r="PK63" s="259"/>
      <c r="PL63" s="259"/>
      <c r="PM63" s="259"/>
      <c r="PN63" s="259"/>
      <c r="PO63" s="259"/>
      <c r="PP63" s="259"/>
      <c r="PQ63" s="259"/>
      <c r="PR63" s="259"/>
      <c r="PS63" s="259"/>
      <c r="PT63" s="259"/>
      <c r="PU63" s="259"/>
      <c r="PV63" s="259"/>
      <c r="PW63" s="259"/>
      <c r="PX63" s="259"/>
      <c r="PY63" s="259"/>
      <c r="PZ63" s="259"/>
      <c r="QA63" s="259"/>
      <c r="QB63" s="259"/>
      <c r="QC63" s="259"/>
      <c r="QD63" s="259"/>
      <c r="QE63" s="259"/>
      <c r="QF63" s="259"/>
      <c r="QG63" s="259"/>
      <c r="QH63" s="259"/>
      <c r="QI63" s="259"/>
      <c r="QJ63" s="259"/>
      <c r="QK63" s="259"/>
      <c r="QL63" s="259"/>
      <c r="QM63" s="259"/>
      <c r="QN63" s="259"/>
      <c r="QP63" s="266">
        <v>0</v>
      </c>
      <c r="WM63" s="159"/>
      <c r="WN63" s="159"/>
      <c r="WO63" s="159"/>
      <c r="WP63" s="251">
        <v>121800</v>
      </c>
      <c r="WQ63" s="219"/>
      <c r="WR63" s="219">
        <v>121800</v>
      </c>
      <c r="XE63" s="159"/>
      <c r="XH63" s="266">
        <v>0</v>
      </c>
      <c r="YJ63" s="159"/>
      <c r="YK63" s="159"/>
      <c r="YM63" s="266">
        <v>0</v>
      </c>
      <c r="YN63" s="172"/>
      <c r="ZQ63" s="159"/>
      <c r="ZR63" s="159"/>
      <c r="ZS63" s="159"/>
    </row>
    <row r="64" spans="1:695">
      <c r="A64" s="261">
        <v>58</v>
      </c>
      <c r="B64" s="262" t="s">
        <v>79</v>
      </c>
      <c r="C64" s="240" t="s">
        <v>80</v>
      </c>
      <c r="D64" s="240" t="s">
        <v>81</v>
      </c>
      <c r="E64" s="250">
        <v>899910</v>
      </c>
      <c r="F64" s="241" t="s">
        <v>445</v>
      </c>
      <c r="G64" s="251">
        <v>899910</v>
      </c>
      <c r="H64" s="263"/>
      <c r="I64" s="264"/>
      <c r="J64" s="264"/>
      <c r="K64" s="264"/>
      <c r="L64" s="264"/>
      <c r="M64" s="264"/>
      <c r="N64" s="264"/>
      <c r="O64" s="264"/>
      <c r="P64" s="264"/>
      <c r="Q64" s="264"/>
      <c r="R64" s="264"/>
      <c r="S64" s="264"/>
      <c r="T64" s="264"/>
      <c r="U64" s="265">
        <v>150000</v>
      </c>
      <c r="V64" s="265">
        <v>0</v>
      </c>
      <c r="W64" s="265">
        <v>24000</v>
      </c>
      <c r="X64" s="265">
        <v>41400</v>
      </c>
      <c r="Y64" s="265">
        <v>136700</v>
      </c>
      <c r="Z64" s="265">
        <v>85200</v>
      </c>
      <c r="AA64" s="264">
        <v>287300</v>
      </c>
      <c r="AB64" s="257"/>
      <c r="AC64" s="257"/>
      <c r="AD64" s="265"/>
      <c r="AE64" s="265"/>
      <c r="AF64" s="265">
        <v>252600</v>
      </c>
      <c r="AG64" s="257">
        <v>31750</v>
      </c>
      <c r="AH64" s="257">
        <v>4500</v>
      </c>
      <c r="AI64" s="257"/>
      <c r="AJ64" s="257">
        <v>153550</v>
      </c>
      <c r="AK64" s="257"/>
      <c r="AL64" s="257"/>
      <c r="AM64" s="257"/>
      <c r="AN64" s="257"/>
      <c r="AO64" s="257"/>
      <c r="AP64" s="257"/>
      <c r="AQ64" s="257"/>
      <c r="AR64" s="257"/>
      <c r="AS64" s="257"/>
      <c r="AT64" s="257">
        <v>20210</v>
      </c>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6"/>
      <c r="DZ64" s="256"/>
      <c r="EA64" s="257"/>
      <c r="EB64" s="257"/>
      <c r="EC64" s="257"/>
      <c r="ED64" s="257"/>
      <c r="EE64" s="257"/>
      <c r="EF64" s="257"/>
      <c r="EG64" s="257"/>
      <c r="EH64" s="256"/>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V64" s="257"/>
      <c r="IW64" s="257"/>
      <c r="IX64" s="257"/>
      <c r="IY64" s="257"/>
      <c r="IZ64" s="257"/>
      <c r="JA64" s="257"/>
      <c r="JB64" s="257"/>
      <c r="JC64" s="257"/>
      <c r="JD64" s="257"/>
      <c r="JE64" s="257"/>
      <c r="JF64" s="257"/>
      <c r="JG64" s="257"/>
      <c r="JH64" s="257"/>
      <c r="JI64" s="257"/>
      <c r="JJ64" s="257"/>
      <c r="JK64" s="257"/>
      <c r="JL64" s="257"/>
      <c r="JM64" s="257"/>
      <c r="JN64" s="257"/>
      <c r="JO64" s="257"/>
      <c r="JP64" s="257"/>
      <c r="JQ64" s="257"/>
      <c r="JR64" s="257"/>
      <c r="JS64" s="257"/>
      <c r="JT64" s="257"/>
      <c r="JU64" s="257"/>
      <c r="JV64" s="257"/>
      <c r="JW64" s="257"/>
      <c r="JX64" s="257"/>
      <c r="JY64" s="257"/>
      <c r="JZ64" s="257"/>
      <c r="KA64" s="257"/>
      <c r="KB64" s="257"/>
      <c r="KC64" s="257"/>
      <c r="KD64" s="257"/>
      <c r="KE64" s="257"/>
      <c r="KF64" s="257"/>
      <c r="KG64" s="257"/>
      <c r="KH64" s="257"/>
      <c r="KI64" s="257"/>
      <c r="KJ64" s="257"/>
      <c r="KK64" s="257"/>
      <c r="KL64" s="257"/>
      <c r="KM64" s="257"/>
      <c r="KN64" s="257"/>
      <c r="KO64" s="257"/>
      <c r="KP64" s="257"/>
      <c r="KQ64" s="257"/>
      <c r="KR64" s="257"/>
      <c r="KS64" s="257"/>
      <c r="KT64" s="257"/>
      <c r="KU64" s="257"/>
      <c r="KV64" s="257"/>
      <c r="KW64" s="257"/>
      <c r="KX64" s="257"/>
      <c r="KY64" s="257"/>
      <c r="KZ64" s="257"/>
      <c r="LA64" s="257"/>
      <c r="LB64" s="257"/>
      <c r="LC64" s="257"/>
      <c r="LD64" s="257"/>
      <c r="LE64" s="257"/>
      <c r="LF64" s="257"/>
      <c r="LG64" s="257"/>
      <c r="LH64" s="257"/>
      <c r="LI64" s="257"/>
      <c r="LJ64" s="257"/>
      <c r="LK64" s="257"/>
      <c r="LL64" s="257"/>
      <c r="LM64" s="257"/>
      <c r="LN64" s="257"/>
      <c r="LO64" s="257"/>
      <c r="LP64" s="257"/>
      <c r="LQ64" s="257"/>
      <c r="LR64" s="257"/>
      <c r="LS64" s="257"/>
      <c r="LT64" s="257"/>
      <c r="LU64" s="257"/>
      <c r="LV64" s="257"/>
      <c r="LW64" s="257"/>
      <c r="LX64" s="257"/>
      <c r="LY64" s="257"/>
      <c r="LZ64" s="257"/>
      <c r="MA64" s="257"/>
      <c r="MB64" s="257"/>
      <c r="MC64" s="257"/>
      <c r="MD64" s="257"/>
      <c r="ME64" s="257"/>
      <c r="MF64" s="257"/>
      <c r="MG64" s="257"/>
      <c r="MH64" s="257"/>
      <c r="MI64" s="257"/>
      <c r="MJ64" s="257"/>
      <c r="MK64" s="257"/>
      <c r="ML64" s="257"/>
      <c r="MM64" s="257"/>
      <c r="MN64" s="257"/>
      <c r="MO64" s="257"/>
      <c r="MP64" s="257"/>
      <c r="MQ64" s="257"/>
      <c r="MR64" s="257"/>
      <c r="MS64" s="257"/>
      <c r="MT64" s="257"/>
      <c r="MU64" s="257"/>
      <c r="MV64" s="257"/>
      <c r="MW64" s="257"/>
      <c r="MX64" s="257"/>
      <c r="MY64" s="257"/>
      <c r="MZ64" s="257"/>
      <c r="NA64" s="257"/>
      <c r="NB64" s="257"/>
      <c r="NC64" s="257"/>
      <c r="ND64" s="257"/>
      <c r="NE64" s="259"/>
      <c r="NF64" s="259"/>
      <c r="NG64" s="259"/>
      <c r="NH64" s="259"/>
      <c r="NI64" s="259"/>
      <c r="NJ64" s="259"/>
      <c r="NK64" s="259"/>
      <c r="NL64" s="259"/>
      <c r="NM64" s="259"/>
      <c r="NN64" s="259"/>
      <c r="NO64" s="259"/>
      <c r="NP64" s="259"/>
      <c r="NQ64" s="259"/>
      <c r="NR64" s="259"/>
      <c r="NS64" s="259"/>
      <c r="NT64" s="259"/>
      <c r="NU64" s="259"/>
      <c r="NV64" s="259"/>
      <c r="NW64" s="259"/>
      <c r="NX64" s="259"/>
      <c r="NY64" s="259"/>
      <c r="NZ64" s="259"/>
      <c r="OA64" s="259"/>
      <c r="OB64" s="259"/>
      <c r="OC64" s="259"/>
      <c r="OD64" s="259"/>
      <c r="OE64" s="259"/>
      <c r="OF64" s="259"/>
      <c r="OG64" s="259"/>
      <c r="OH64" s="259"/>
      <c r="OI64" s="259"/>
      <c r="OJ64" s="259"/>
      <c r="OK64" s="259"/>
      <c r="OL64" s="259"/>
      <c r="OM64" s="259"/>
      <c r="ON64" s="259"/>
      <c r="OO64" s="259"/>
      <c r="OP64" s="259"/>
      <c r="OQ64" s="259"/>
      <c r="OR64" s="259"/>
      <c r="OS64" s="259"/>
      <c r="OT64" s="259"/>
      <c r="OU64" s="259"/>
      <c r="OV64" s="259"/>
      <c r="OW64" s="259"/>
      <c r="OX64" s="259"/>
      <c r="OY64" s="259"/>
      <c r="OZ64" s="259"/>
      <c r="PA64" s="259"/>
      <c r="PB64" s="259"/>
      <c r="PC64" s="259"/>
      <c r="PD64" s="259"/>
      <c r="PE64" s="259"/>
      <c r="PF64" s="259"/>
      <c r="PG64" s="259"/>
      <c r="PH64" s="259"/>
      <c r="PI64" s="259"/>
      <c r="PJ64" s="259"/>
      <c r="PK64" s="259"/>
      <c r="PL64" s="259"/>
      <c r="PM64" s="259"/>
      <c r="PN64" s="259"/>
      <c r="PO64" s="259"/>
      <c r="PP64" s="259"/>
      <c r="PQ64" s="259"/>
      <c r="PR64" s="259"/>
      <c r="PS64" s="259"/>
      <c r="PT64" s="259"/>
      <c r="PU64" s="259"/>
      <c r="PV64" s="259"/>
      <c r="PW64" s="259"/>
      <c r="PX64" s="259"/>
      <c r="PY64" s="259"/>
      <c r="PZ64" s="259"/>
      <c r="QA64" s="259"/>
      <c r="QB64" s="259"/>
      <c r="QC64" s="259"/>
      <c r="QD64" s="259"/>
      <c r="QE64" s="259"/>
      <c r="QF64" s="259"/>
      <c r="QG64" s="259"/>
      <c r="QH64" s="259"/>
      <c r="QI64" s="259"/>
      <c r="QJ64" s="259"/>
      <c r="QK64" s="259"/>
      <c r="QL64" s="259"/>
      <c r="QM64" s="259"/>
      <c r="QN64" s="259"/>
      <c r="QP64" s="266">
        <v>0</v>
      </c>
      <c r="WM64" s="159"/>
      <c r="WN64" s="159"/>
      <c r="WO64" s="159"/>
      <c r="WP64" s="251">
        <v>110580</v>
      </c>
      <c r="WQ64" s="219"/>
      <c r="WR64" s="219">
        <v>110580</v>
      </c>
      <c r="XE64" s="159"/>
      <c r="XH64" s="266">
        <v>0</v>
      </c>
      <c r="YJ64" s="159"/>
      <c r="YK64" s="159"/>
      <c r="YM64" s="266">
        <v>0</v>
      </c>
      <c r="YN64" s="172"/>
      <c r="ZQ64" s="159"/>
      <c r="ZR64" s="159"/>
      <c r="ZS64" s="159"/>
    </row>
    <row r="65" spans="1:695">
      <c r="A65" s="261">
        <v>59</v>
      </c>
      <c r="B65" s="262" t="s">
        <v>193</v>
      </c>
      <c r="C65" s="240" t="s">
        <v>194</v>
      </c>
      <c r="D65" s="240" t="s">
        <v>195</v>
      </c>
      <c r="E65" s="250">
        <v>1647175</v>
      </c>
      <c r="F65" s="241" t="s">
        <v>446</v>
      </c>
      <c r="G65" s="251">
        <v>1647175</v>
      </c>
      <c r="H65" s="263"/>
      <c r="I65" s="264"/>
      <c r="J65" s="264"/>
      <c r="K65" s="264"/>
      <c r="L65" s="264"/>
      <c r="M65" s="264"/>
      <c r="N65" s="264"/>
      <c r="O65" s="264"/>
      <c r="P65" s="264"/>
      <c r="Q65" s="264"/>
      <c r="R65" s="264"/>
      <c r="S65" s="264"/>
      <c r="T65" s="264"/>
      <c r="U65" s="265">
        <v>300000</v>
      </c>
      <c r="V65" s="265">
        <v>36000</v>
      </c>
      <c r="W65" s="265">
        <v>24000</v>
      </c>
      <c r="X65" s="265">
        <v>41400</v>
      </c>
      <c r="Y65" s="265">
        <v>136600</v>
      </c>
      <c r="Z65" s="265">
        <v>135800</v>
      </c>
      <c r="AA65" s="264">
        <v>373800</v>
      </c>
      <c r="AB65" s="257"/>
      <c r="AC65" s="257">
        <v>165000</v>
      </c>
      <c r="AD65" s="265"/>
      <c r="AE65" s="265"/>
      <c r="AF65" s="265">
        <v>97200</v>
      </c>
      <c r="AG65" s="257">
        <v>321750</v>
      </c>
      <c r="AH65" s="257">
        <v>6750</v>
      </c>
      <c r="AI65" s="257"/>
      <c r="AJ65" s="257">
        <v>280760</v>
      </c>
      <c r="AK65" s="257"/>
      <c r="AL65" s="257"/>
      <c r="AM65" s="257">
        <v>80790</v>
      </c>
      <c r="AN65" s="257"/>
      <c r="AO65" s="257"/>
      <c r="AP65" s="257"/>
      <c r="AQ65" s="257"/>
      <c r="AR65" s="257"/>
      <c r="AS65" s="257"/>
      <c r="AT65" s="257">
        <v>21125</v>
      </c>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6"/>
      <c r="DX65" s="256"/>
      <c r="DY65" s="256"/>
      <c r="DZ65" s="256"/>
      <c r="EA65" s="257"/>
      <c r="EB65" s="257"/>
      <c r="EC65" s="257"/>
      <c r="ED65" s="257"/>
      <c r="EE65" s="257"/>
      <c r="EF65" s="257"/>
      <c r="EG65" s="257"/>
      <c r="EH65" s="256"/>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c r="GS65" s="257"/>
      <c r="GT65" s="257"/>
      <c r="GU65" s="257"/>
      <c r="GV65" s="257"/>
      <c r="GW65" s="257"/>
      <c r="GX65" s="257"/>
      <c r="GY65" s="257"/>
      <c r="GZ65" s="257"/>
      <c r="HA65" s="257"/>
      <c r="HB65" s="257"/>
      <c r="HC65" s="257"/>
      <c r="HD65" s="257"/>
      <c r="HE65" s="257"/>
      <c r="HF65" s="257"/>
      <c r="HG65" s="257"/>
      <c r="HH65" s="257"/>
      <c r="HI65" s="257"/>
      <c r="HJ65" s="257"/>
      <c r="HK65" s="257"/>
      <c r="HL65" s="257"/>
      <c r="HM65" s="257"/>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V65" s="257"/>
      <c r="IW65" s="257"/>
      <c r="IX65" s="257"/>
      <c r="IY65" s="257"/>
      <c r="IZ65" s="257"/>
      <c r="JA65" s="257"/>
      <c r="JB65" s="257"/>
      <c r="JC65" s="257"/>
      <c r="JD65" s="257"/>
      <c r="JE65" s="257"/>
      <c r="JF65" s="257"/>
      <c r="JG65" s="257"/>
      <c r="JH65" s="257"/>
      <c r="JI65" s="257"/>
      <c r="JJ65" s="257"/>
      <c r="JK65" s="257"/>
      <c r="JL65" s="257"/>
      <c r="JM65" s="257"/>
      <c r="JN65" s="257"/>
      <c r="JO65" s="257"/>
      <c r="JP65" s="257"/>
      <c r="JQ65" s="257"/>
      <c r="JR65" s="257"/>
      <c r="JS65" s="257"/>
      <c r="JT65" s="257"/>
      <c r="JU65" s="257"/>
      <c r="JV65" s="257"/>
      <c r="JW65" s="257"/>
      <c r="JX65" s="257"/>
      <c r="JY65" s="257"/>
      <c r="JZ65" s="257"/>
      <c r="KA65" s="257"/>
      <c r="KB65" s="257"/>
      <c r="KC65" s="257"/>
      <c r="KD65" s="257"/>
      <c r="KE65" s="257"/>
      <c r="KF65" s="257"/>
      <c r="KG65" s="257"/>
      <c r="KH65" s="257"/>
      <c r="KI65" s="257"/>
      <c r="KJ65" s="257"/>
      <c r="KK65" s="257"/>
      <c r="KL65" s="257"/>
      <c r="KM65" s="257"/>
      <c r="KN65" s="257"/>
      <c r="KO65" s="257"/>
      <c r="KP65" s="257"/>
      <c r="KQ65" s="257"/>
      <c r="KR65" s="257"/>
      <c r="KS65" s="257"/>
      <c r="KT65" s="257"/>
      <c r="KU65" s="257"/>
      <c r="KV65" s="257"/>
      <c r="KW65" s="257"/>
      <c r="KX65" s="257"/>
      <c r="KY65" s="257"/>
      <c r="KZ65" s="257"/>
      <c r="LA65" s="257"/>
      <c r="LB65" s="257"/>
      <c r="LC65" s="257"/>
      <c r="LD65" s="257"/>
      <c r="LE65" s="257"/>
      <c r="LF65" s="257"/>
      <c r="LG65" s="257"/>
      <c r="LH65" s="257"/>
      <c r="LI65" s="257"/>
      <c r="LJ65" s="257"/>
      <c r="LK65" s="257"/>
      <c r="LL65" s="257"/>
      <c r="LM65" s="257"/>
      <c r="LN65" s="257"/>
      <c r="LO65" s="257"/>
      <c r="LP65" s="257"/>
      <c r="LQ65" s="257"/>
      <c r="LR65" s="257"/>
      <c r="LS65" s="257"/>
      <c r="LT65" s="257"/>
      <c r="LU65" s="257"/>
      <c r="LV65" s="257"/>
      <c r="LW65" s="257"/>
      <c r="LX65" s="257"/>
      <c r="LY65" s="257"/>
      <c r="LZ65" s="257"/>
      <c r="MA65" s="257"/>
      <c r="MB65" s="257"/>
      <c r="MC65" s="257"/>
      <c r="MD65" s="257"/>
      <c r="ME65" s="257"/>
      <c r="MF65" s="257"/>
      <c r="MG65" s="257"/>
      <c r="MH65" s="257"/>
      <c r="MI65" s="257"/>
      <c r="MJ65" s="257"/>
      <c r="MK65" s="257"/>
      <c r="ML65" s="257"/>
      <c r="MM65" s="257"/>
      <c r="MN65" s="257"/>
      <c r="MO65" s="257"/>
      <c r="MP65" s="257"/>
      <c r="MQ65" s="257"/>
      <c r="MR65" s="257"/>
      <c r="MS65" s="257"/>
      <c r="MT65" s="257"/>
      <c r="MU65" s="257"/>
      <c r="MV65" s="257"/>
      <c r="MW65" s="257"/>
      <c r="MX65" s="257"/>
      <c r="MY65" s="257"/>
      <c r="MZ65" s="257"/>
      <c r="NA65" s="257"/>
      <c r="NB65" s="257"/>
      <c r="NC65" s="257"/>
      <c r="ND65" s="257"/>
      <c r="NE65" s="259"/>
      <c r="NF65" s="259"/>
      <c r="NG65" s="259"/>
      <c r="NH65" s="259"/>
      <c r="NI65" s="259"/>
      <c r="NJ65" s="259"/>
      <c r="NK65" s="259"/>
      <c r="NL65" s="259"/>
      <c r="NM65" s="259"/>
      <c r="NN65" s="259"/>
      <c r="NO65" s="259"/>
      <c r="NP65" s="259"/>
      <c r="NQ65" s="259"/>
      <c r="NR65" s="259"/>
      <c r="NS65" s="259"/>
      <c r="NT65" s="259"/>
      <c r="NU65" s="259"/>
      <c r="NV65" s="259"/>
      <c r="NW65" s="259"/>
      <c r="NX65" s="259"/>
      <c r="NY65" s="259"/>
      <c r="NZ65" s="259"/>
      <c r="OA65" s="259"/>
      <c r="OB65" s="259"/>
      <c r="OC65" s="259"/>
      <c r="OD65" s="259"/>
      <c r="OE65" s="259"/>
      <c r="OF65" s="259"/>
      <c r="OG65" s="259"/>
      <c r="OH65" s="259"/>
      <c r="OI65" s="259"/>
      <c r="OJ65" s="259"/>
      <c r="OK65" s="259"/>
      <c r="OL65" s="259"/>
      <c r="OM65" s="259"/>
      <c r="ON65" s="259"/>
      <c r="OO65" s="259"/>
      <c r="OP65" s="259"/>
      <c r="OQ65" s="259"/>
      <c r="OR65" s="259"/>
      <c r="OS65" s="259"/>
      <c r="OT65" s="259"/>
      <c r="OU65" s="259"/>
      <c r="OV65" s="259"/>
      <c r="OW65" s="259"/>
      <c r="OX65" s="259"/>
      <c r="OY65" s="259"/>
      <c r="OZ65" s="259"/>
      <c r="PA65" s="259"/>
      <c r="PB65" s="259"/>
      <c r="PC65" s="259"/>
      <c r="PD65" s="259"/>
      <c r="PE65" s="259"/>
      <c r="PF65" s="259"/>
      <c r="PG65" s="259"/>
      <c r="PH65" s="259"/>
      <c r="PI65" s="259"/>
      <c r="PJ65" s="259"/>
      <c r="PK65" s="259"/>
      <c r="PL65" s="259"/>
      <c r="PM65" s="259"/>
      <c r="PN65" s="259"/>
      <c r="PO65" s="259"/>
      <c r="PP65" s="259"/>
      <c r="PQ65" s="259"/>
      <c r="PR65" s="259"/>
      <c r="PS65" s="259"/>
      <c r="PT65" s="259"/>
      <c r="PU65" s="259"/>
      <c r="PV65" s="259"/>
      <c r="PW65" s="259"/>
      <c r="PX65" s="259"/>
      <c r="PY65" s="259"/>
      <c r="PZ65" s="259"/>
      <c r="QA65" s="259"/>
      <c r="QB65" s="259"/>
      <c r="QC65" s="259"/>
      <c r="QD65" s="259"/>
      <c r="QE65" s="259"/>
      <c r="QF65" s="259"/>
      <c r="QG65" s="259"/>
      <c r="QH65" s="259"/>
      <c r="QI65" s="259"/>
      <c r="QJ65" s="259"/>
      <c r="QK65" s="259"/>
      <c r="QL65" s="259"/>
      <c r="QM65" s="259"/>
      <c r="QN65" s="259"/>
      <c r="QP65" s="266">
        <v>0</v>
      </c>
      <c r="WM65" s="159"/>
      <c r="WN65" s="159"/>
      <c r="WO65" s="159"/>
      <c r="WP65" s="251">
        <v>176910</v>
      </c>
      <c r="WQ65" s="219"/>
      <c r="WR65" s="219">
        <v>176910</v>
      </c>
      <c r="XE65" s="159"/>
      <c r="XH65" s="266">
        <v>0</v>
      </c>
      <c r="YJ65" s="159"/>
      <c r="YK65" s="159"/>
      <c r="YM65" s="266">
        <v>0</v>
      </c>
      <c r="YN65" s="172"/>
      <c r="ZQ65" s="159"/>
      <c r="ZR65" s="159"/>
      <c r="ZS65" s="159"/>
    </row>
    <row r="66" spans="1:695">
      <c r="A66" s="261">
        <v>60</v>
      </c>
      <c r="B66" s="262" t="s">
        <v>196</v>
      </c>
      <c r="C66" s="240" t="s">
        <v>197</v>
      </c>
      <c r="D66" s="240" t="s">
        <v>198</v>
      </c>
      <c r="E66" s="250">
        <v>1880999</v>
      </c>
      <c r="F66" s="241" t="s">
        <v>447</v>
      </c>
      <c r="G66" s="251">
        <v>1880999</v>
      </c>
      <c r="H66" s="263"/>
      <c r="I66" s="264"/>
      <c r="J66" s="264"/>
      <c r="K66" s="264"/>
      <c r="L66" s="264"/>
      <c r="M66" s="264"/>
      <c r="N66" s="264"/>
      <c r="O66" s="264"/>
      <c r="P66" s="264"/>
      <c r="Q66" s="264"/>
      <c r="R66" s="264"/>
      <c r="S66" s="264"/>
      <c r="T66" s="264"/>
      <c r="U66" s="265">
        <v>300000</v>
      </c>
      <c r="V66" s="265">
        <v>0</v>
      </c>
      <c r="W66" s="265">
        <v>24000</v>
      </c>
      <c r="X66" s="265">
        <v>41400</v>
      </c>
      <c r="Y66" s="265">
        <v>136600</v>
      </c>
      <c r="Z66" s="265">
        <v>123900</v>
      </c>
      <c r="AA66" s="264">
        <v>325900</v>
      </c>
      <c r="AB66" s="257">
        <v>160100</v>
      </c>
      <c r="AC66" s="257"/>
      <c r="AD66" s="265"/>
      <c r="AE66" s="265"/>
      <c r="AF66" s="265">
        <v>153000</v>
      </c>
      <c r="AG66" s="257">
        <v>46750</v>
      </c>
      <c r="AH66" s="257">
        <v>6654</v>
      </c>
      <c r="AI66" s="257">
        <v>121800</v>
      </c>
      <c r="AJ66" s="257">
        <v>297780</v>
      </c>
      <c r="AK66" s="257">
        <v>216000</v>
      </c>
      <c r="AL66" s="257"/>
      <c r="AM66" s="257"/>
      <c r="AN66" s="257"/>
      <c r="AO66" s="257"/>
      <c r="AP66" s="257">
        <v>87720</v>
      </c>
      <c r="AQ66" s="257"/>
      <c r="AR66" s="257"/>
      <c r="AS66" s="257"/>
      <c r="AT66" s="257">
        <v>19295</v>
      </c>
      <c r="AU66" s="257"/>
      <c r="AV66" s="257">
        <v>146000</v>
      </c>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c r="DW66" s="257"/>
      <c r="DX66" s="257"/>
      <c r="DY66" s="256"/>
      <c r="DZ66" s="256"/>
      <c r="EA66" s="257"/>
      <c r="EB66" s="257"/>
      <c r="EC66" s="257"/>
      <c r="ED66" s="257"/>
      <c r="EE66" s="257"/>
      <c r="EF66" s="257"/>
      <c r="EG66" s="257"/>
      <c r="EH66" s="256"/>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57"/>
      <c r="FY66" s="257"/>
      <c r="FZ66" s="257"/>
      <c r="GA66" s="257"/>
      <c r="GB66" s="257"/>
      <c r="GC66" s="257"/>
      <c r="GD66" s="257"/>
      <c r="GE66" s="257"/>
      <c r="GF66" s="257"/>
      <c r="GG66" s="257"/>
      <c r="GH66" s="257"/>
      <c r="GI66" s="257"/>
      <c r="GJ66" s="257"/>
      <c r="GK66" s="257"/>
      <c r="GL66" s="257"/>
      <c r="GM66" s="257"/>
      <c r="GN66" s="257"/>
      <c r="GO66" s="257"/>
      <c r="GP66" s="257"/>
      <c r="GQ66" s="257"/>
      <c r="GR66" s="257"/>
      <c r="GS66" s="257"/>
      <c r="GT66" s="257"/>
      <c r="GU66" s="257"/>
      <c r="GV66" s="257"/>
      <c r="GW66" s="257"/>
      <c r="GX66" s="257"/>
      <c r="GY66" s="257"/>
      <c r="GZ66" s="257"/>
      <c r="HA66" s="257"/>
      <c r="HB66" s="257"/>
      <c r="HC66" s="257"/>
      <c r="HD66" s="257"/>
      <c r="HE66" s="257"/>
      <c r="HF66" s="257"/>
      <c r="HG66" s="257"/>
      <c r="HH66" s="257"/>
      <c r="HI66" s="257"/>
      <c r="HJ66" s="257"/>
      <c r="HK66" s="257"/>
      <c r="HL66" s="257"/>
      <c r="HM66" s="257"/>
      <c r="HN66" s="257"/>
      <c r="HO66" s="257"/>
      <c r="HP66" s="257"/>
      <c r="HQ66" s="257"/>
      <c r="HR66" s="257"/>
      <c r="HS66" s="257"/>
      <c r="HT66" s="257"/>
      <c r="HU66" s="257"/>
      <c r="HV66" s="257"/>
      <c r="HW66" s="257"/>
      <c r="HX66" s="257"/>
      <c r="HY66" s="257"/>
      <c r="HZ66" s="257"/>
      <c r="IA66" s="257"/>
      <c r="IB66" s="257"/>
      <c r="IC66" s="257"/>
      <c r="ID66" s="257"/>
      <c r="IE66" s="257"/>
      <c r="IF66" s="257"/>
      <c r="IG66" s="257"/>
      <c r="IH66" s="257"/>
      <c r="II66" s="257"/>
      <c r="IJ66" s="257"/>
      <c r="IK66" s="257"/>
      <c r="IL66" s="257"/>
      <c r="IM66" s="257"/>
      <c r="IN66" s="257"/>
      <c r="IO66" s="257"/>
      <c r="IP66" s="257"/>
      <c r="IQ66" s="257"/>
      <c r="IR66" s="257"/>
      <c r="IS66" s="257"/>
      <c r="IT66" s="257"/>
      <c r="IU66" s="257"/>
      <c r="IV66" s="257"/>
      <c r="IW66" s="257"/>
      <c r="IX66" s="257"/>
      <c r="IY66" s="257"/>
      <c r="IZ66" s="257"/>
      <c r="JA66" s="257"/>
      <c r="JB66" s="257"/>
      <c r="JC66" s="257"/>
      <c r="JD66" s="257"/>
      <c r="JE66" s="257"/>
      <c r="JF66" s="257"/>
      <c r="JG66" s="257"/>
      <c r="JH66" s="257"/>
      <c r="JI66" s="257"/>
      <c r="JJ66" s="257"/>
      <c r="JK66" s="257"/>
      <c r="JL66" s="257"/>
      <c r="JM66" s="257"/>
      <c r="JN66" s="257"/>
      <c r="JO66" s="257"/>
      <c r="JP66" s="257"/>
      <c r="JQ66" s="257"/>
      <c r="JR66" s="257"/>
      <c r="JS66" s="257"/>
      <c r="JT66" s="257"/>
      <c r="JU66" s="257"/>
      <c r="JV66" s="257"/>
      <c r="JW66" s="257"/>
      <c r="JX66" s="257"/>
      <c r="JY66" s="257"/>
      <c r="JZ66" s="257"/>
      <c r="KA66" s="257"/>
      <c r="KB66" s="257"/>
      <c r="KC66" s="257"/>
      <c r="KD66" s="257"/>
      <c r="KE66" s="257"/>
      <c r="KF66" s="257"/>
      <c r="KG66" s="257"/>
      <c r="KH66" s="257"/>
      <c r="KI66" s="257"/>
      <c r="KJ66" s="257"/>
      <c r="KK66" s="257"/>
      <c r="KL66" s="257"/>
      <c r="KM66" s="257"/>
      <c r="KN66" s="257"/>
      <c r="KO66" s="257"/>
      <c r="KP66" s="257"/>
      <c r="KQ66" s="257"/>
      <c r="KR66" s="257"/>
      <c r="KS66" s="257"/>
      <c r="KT66" s="257"/>
      <c r="KU66" s="257"/>
      <c r="KV66" s="257"/>
      <c r="KW66" s="257"/>
      <c r="KX66" s="257"/>
      <c r="KY66" s="257"/>
      <c r="KZ66" s="257"/>
      <c r="LA66" s="257"/>
      <c r="LB66" s="257"/>
      <c r="LC66" s="257"/>
      <c r="LD66" s="257"/>
      <c r="LE66" s="257"/>
      <c r="LF66" s="257"/>
      <c r="LG66" s="257"/>
      <c r="LH66" s="257"/>
      <c r="LI66" s="257"/>
      <c r="LJ66" s="257"/>
      <c r="LK66" s="257"/>
      <c r="LL66" s="257"/>
      <c r="LM66" s="257"/>
      <c r="LN66" s="257"/>
      <c r="LO66" s="257"/>
      <c r="LP66" s="257"/>
      <c r="LQ66" s="257"/>
      <c r="LR66" s="257"/>
      <c r="LS66" s="257"/>
      <c r="LT66" s="257"/>
      <c r="LU66" s="257"/>
      <c r="LV66" s="257"/>
      <c r="LW66" s="257"/>
      <c r="LX66" s="257"/>
      <c r="LY66" s="257"/>
      <c r="LZ66" s="257"/>
      <c r="MA66" s="257"/>
      <c r="MB66" s="257"/>
      <c r="MC66" s="257"/>
      <c r="MD66" s="257"/>
      <c r="ME66" s="257"/>
      <c r="MF66" s="257"/>
      <c r="MG66" s="257"/>
      <c r="MH66" s="257"/>
      <c r="MI66" s="257"/>
      <c r="MJ66" s="257"/>
      <c r="MK66" s="257"/>
      <c r="ML66" s="257"/>
      <c r="MM66" s="257"/>
      <c r="MN66" s="257"/>
      <c r="MO66" s="257"/>
      <c r="MP66" s="257"/>
      <c r="MQ66" s="257"/>
      <c r="MR66" s="257"/>
      <c r="MS66" s="257"/>
      <c r="MT66" s="257"/>
      <c r="MU66" s="257"/>
      <c r="MV66" s="257"/>
      <c r="MW66" s="257"/>
      <c r="MX66" s="257"/>
      <c r="MY66" s="257"/>
      <c r="MZ66" s="257"/>
      <c r="NA66" s="257"/>
      <c r="NB66" s="257"/>
      <c r="NC66" s="257"/>
      <c r="ND66" s="257"/>
      <c r="NE66" s="259"/>
      <c r="NF66" s="259"/>
      <c r="NG66" s="259"/>
      <c r="NH66" s="259"/>
      <c r="NI66" s="259"/>
      <c r="NJ66" s="259"/>
      <c r="NK66" s="259"/>
      <c r="NL66" s="259"/>
      <c r="NM66" s="259"/>
      <c r="NN66" s="259"/>
      <c r="NO66" s="259"/>
      <c r="NP66" s="259"/>
      <c r="NQ66" s="259"/>
      <c r="NR66" s="259"/>
      <c r="NS66" s="259"/>
      <c r="NT66" s="259"/>
      <c r="NU66" s="259"/>
      <c r="NV66" s="259"/>
      <c r="NW66" s="259"/>
      <c r="NX66" s="259"/>
      <c r="NY66" s="259"/>
      <c r="NZ66" s="259"/>
      <c r="OA66" s="259"/>
      <c r="OB66" s="259"/>
      <c r="OC66" s="259"/>
      <c r="OD66" s="259"/>
      <c r="OE66" s="259"/>
      <c r="OF66" s="259"/>
      <c r="OG66" s="259"/>
      <c r="OH66" s="259"/>
      <c r="OI66" s="259"/>
      <c r="OJ66" s="259"/>
      <c r="OK66" s="259"/>
      <c r="OL66" s="259"/>
      <c r="OM66" s="259"/>
      <c r="ON66" s="259"/>
      <c r="OO66" s="259"/>
      <c r="OP66" s="259"/>
      <c r="OQ66" s="259"/>
      <c r="OR66" s="259"/>
      <c r="OS66" s="259"/>
      <c r="OT66" s="259"/>
      <c r="OU66" s="259"/>
      <c r="OV66" s="259"/>
      <c r="OW66" s="259"/>
      <c r="OX66" s="259"/>
      <c r="OY66" s="259"/>
      <c r="OZ66" s="259"/>
      <c r="PA66" s="259"/>
      <c r="PB66" s="259"/>
      <c r="PC66" s="259"/>
      <c r="PD66" s="259"/>
      <c r="PE66" s="259"/>
      <c r="PF66" s="259"/>
      <c r="PG66" s="259"/>
      <c r="PH66" s="259"/>
      <c r="PI66" s="259"/>
      <c r="PJ66" s="259"/>
      <c r="PK66" s="259"/>
      <c r="PL66" s="259"/>
      <c r="PM66" s="259"/>
      <c r="PN66" s="259"/>
      <c r="PO66" s="259"/>
      <c r="PP66" s="259"/>
      <c r="PQ66" s="259"/>
      <c r="PR66" s="259"/>
      <c r="PS66" s="259"/>
      <c r="PT66" s="259"/>
      <c r="PU66" s="259"/>
      <c r="PV66" s="259"/>
      <c r="PW66" s="259"/>
      <c r="PX66" s="259"/>
      <c r="PY66" s="259"/>
      <c r="PZ66" s="259"/>
      <c r="QA66" s="259"/>
      <c r="QB66" s="259"/>
      <c r="QC66" s="259"/>
      <c r="QD66" s="259"/>
      <c r="QE66" s="259"/>
      <c r="QF66" s="259"/>
      <c r="QG66" s="259"/>
      <c r="QH66" s="259"/>
      <c r="QI66" s="259"/>
      <c r="QJ66" s="259"/>
      <c r="QK66" s="259"/>
      <c r="QL66" s="259"/>
      <c r="QM66" s="259"/>
      <c r="QN66" s="259"/>
      <c r="QP66" s="266">
        <v>0</v>
      </c>
      <c r="WM66" s="159"/>
      <c r="WN66" s="159"/>
      <c r="WO66" s="159"/>
      <c r="WP66" s="251">
        <v>163380</v>
      </c>
      <c r="WQ66" s="219"/>
      <c r="WR66" s="219">
        <v>163380</v>
      </c>
      <c r="XE66" s="159"/>
      <c r="XH66" s="266">
        <v>0</v>
      </c>
      <c r="YJ66" s="159"/>
      <c r="YK66" s="159"/>
      <c r="YM66" s="266">
        <v>0</v>
      </c>
      <c r="YN66" s="172"/>
      <c r="ZQ66" s="159"/>
      <c r="ZR66" s="159"/>
      <c r="ZS66" s="159"/>
    </row>
    <row r="67" spans="1:695">
      <c r="A67" s="261">
        <v>61</v>
      </c>
      <c r="B67" s="262" t="s">
        <v>199</v>
      </c>
      <c r="C67" s="240" t="s">
        <v>200</v>
      </c>
      <c r="D67" s="240" t="s">
        <v>201</v>
      </c>
      <c r="E67" s="250">
        <v>1180205</v>
      </c>
      <c r="F67" s="241" t="s">
        <v>448</v>
      </c>
      <c r="G67" s="251">
        <v>1180205</v>
      </c>
      <c r="H67" s="263"/>
      <c r="I67" s="264"/>
      <c r="J67" s="264"/>
      <c r="K67" s="264"/>
      <c r="L67" s="264"/>
      <c r="M67" s="264"/>
      <c r="N67" s="264"/>
      <c r="O67" s="264"/>
      <c r="P67" s="264"/>
      <c r="Q67" s="264"/>
      <c r="R67" s="264"/>
      <c r="S67" s="264"/>
      <c r="T67" s="264"/>
      <c r="U67" s="265">
        <v>100800</v>
      </c>
      <c r="V67" s="265">
        <v>195000</v>
      </c>
      <c r="W67" s="265">
        <v>24000</v>
      </c>
      <c r="X67" s="265">
        <v>41400</v>
      </c>
      <c r="Y67" s="265">
        <v>136600</v>
      </c>
      <c r="Z67" s="265">
        <v>60800</v>
      </c>
      <c r="AA67" s="264">
        <v>457800</v>
      </c>
      <c r="AB67" s="257"/>
      <c r="AC67" s="257"/>
      <c r="AD67" s="265">
        <v>66000</v>
      </c>
      <c r="AE67" s="265"/>
      <c r="AF67" s="265">
        <v>246000</v>
      </c>
      <c r="AG67" s="257">
        <v>59750</v>
      </c>
      <c r="AH67" s="257">
        <v>6570</v>
      </c>
      <c r="AI67" s="257"/>
      <c r="AJ67" s="257">
        <v>137020</v>
      </c>
      <c r="AK67" s="257"/>
      <c r="AL67" s="257">
        <v>52890</v>
      </c>
      <c r="AM67" s="257"/>
      <c r="AN67" s="257">
        <v>32250</v>
      </c>
      <c r="AO67" s="257"/>
      <c r="AP67" s="257"/>
      <c r="AQ67" s="257"/>
      <c r="AR67" s="257"/>
      <c r="AS67" s="257"/>
      <c r="AT67" s="257">
        <v>21125</v>
      </c>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6"/>
      <c r="DZ67" s="256"/>
      <c r="EA67" s="257"/>
      <c r="EB67" s="257"/>
      <c r="EC67" s="257"/>
      <c r="ED67" s="257"/>
      <c r="EE67" s="257"/>
      <c r="EF67" s="257"/>
      <c r="EG67" s="257"/>
      <c r="EH67" s="256"/>
      <c r="EI67" s="257"/>
      <c r="EJ67" s="257"/>
      <c r="EK67" s="257"/>
      <c r="EL67" s="257"/>
      <c r="EM67" s="257"/>
      <c r="EN67" s="257"/>
      <c r="EO67" s="257"/>
      <c r="EP67" s="257"/>
      <c r="EQ67" s="257"/>
      <c r="ER67" s="257"/>
      <c r="ES67" s="257"/>
      <c r="ET67" s="257"/>
      <c r="EU67" s="257"/>
      <c r="EV67" s="257"/>
      <c r="EW67" s="257"/>
      <c r="EX67" s="257"/>
      <c r="EY67" s="257"/>
      <c r="EZ67" s="257"/>
      <c r="FA67" s="257"/>
      <c r="FB67" s="257"/>
      <c r="FC67" s="257"/>
      <c r="FD67" s="257"/>
      <c r="FE67" s="257"/>
      <c r="FF67" s="257"/>
      <c r="FG67" s="257"/>
      <c r="FH67" s="257"/>
      <c r="FI67" s="257"/>
      <c r="FJ67" s="257"/>
      <c r="FK67" s="257"/>
      <c r="FL67" s="257"/>
      <c r="FM67" s="257"/>
      <c r="FN67" s="257"/>
      <c r="FO67" s="257"/>
      <c r="FP67" s="257"/>
      <c r="FQ67" s="257"/>
      <c r="FR67" s="257"/>
      <c r="FS67" s="257"/>
      <c r="FT67" s="257"/>
      <c r="FU67" s="257"/>
      <c r="FV67" s="257"/>
      <c r="FW67" s="257"/>
      <c r="FX67" s="257"/>
      <c r="FY67" s="257"/>
      <c r="FZ67" s="257"/>
      <c r="GA67" s="257"/>
      <c r="GB67" s="257"/>
      <c r="GC67" s="257"/>
      <c r="GD67" s="257"/>
      <c r="GE67" s="257"/>
      <c r="GF67" s="257"/>
      <c r="GG67" s="257"/>
      <c r="GH67" s="257"/>
      <c r="GI67" s="257"/>
      <c r="GJ67" s="257"/>
      <c r="GK67" s="257"/>
      <c r="GL67" s="257"/>
      <c r="GM67" s="257"/>
      <c r="GN67" s="257"/>
      <c r="GO67" s="257"/>
      <c r="GP67" s="257"/>
      <c r="GQ67" s="257"/>
      <c r="GR67" s="257"/>
      <c r="GS67" s="257"/>
      <c r="GT67" s="257"/>
      <c r="GU67" s="257"/>
      <c r="GV67" s="257"/>
      <c r="GW67" s="257"/>
      <c r="GX67" s="257"/>
      <c r="GY67" s="257"/>
      <c r="GZ67" s="257"/>
      <c r="HA67" s="257"/>
      <c r="HB67" s="257"/>
      <c r="HC67" s="257"/>
      <c r="HD67" s="257"/>
      <c r="HE67" s="257"/>
      <c r="HF67" s="257"/>
      <c r="HG67" s="257"/>
      <c r="HH67" s="257"/>
      <c r="HI67" s="257"/>
      <c r="HJ67" s="257"/>
      <c r="HK67" s="257"/>
      <c r="HL67" s="257"/>
      <c r="HM67" s="257"/>
      <c r="HN67" s="257"/>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V67" s="257"/>
      <c r="IW67" s="257"/>
      <c r="IX67" s="257"/>
      <c r="IY67" s="257"/>
      <c r="IZ67" s="257"/>
      <c r="JA67" s="257"/>
      <c r="JB67" s="257"/>
      <c r="JC67" s="257"/>
      <c r="JD67" s="257"/>
      <c r="JE67" s="257"/>
      <c r="JF67" s="257"/>
      <c r="JG67" s="257"/>
      <c r="JH67" s="257"/>
      <c r="JI67" s="257"/>
      <c r="JJ67" s="257"/>
      <c r="JK67" s="257"/>
      <c r="JL67" s="257"/>
      <c r="JM67" s="257"/>
      <c r="JN67" s="257"/>
      <c r="JO67" s="257"/>
      <c r="JP67" s="257"/>
      <c r="JQ67" s="257"/>
      <c r="JR67" s="257"/>
      <c r="JS67" s="257"/>
      <c r="JT67" s="257"/>
      <c r="JU67" s="257"/>
      <c r="JV67" s="257"/>
      <c r="JW67" s="257"/>
      <c r="JX67" s="257"/>
      <c r="JY67" s="257"/>
      <c r="JZ67" s="257"/>
      <c r="KA67" s="257"/>
      <c r="KB67" s="257"/>
      <c r="KC67" s="257"/>
      <c r="KD67" s="257"/>
      <c r="KE67" s="257"/>
      <c r="KF67" s="257"/>
      <c r="KG67" s="257"/>
      <c r="KH67" s="257"/>
      <c r="KI67" s="257"/>
      <c r="KJ67" s="257"/>
      <c r="KK67" s="257"/>
      <c r="KL67" s="257"/>
      <c r="KM67" s="257"/>
      <c r="KN67" s="257"/>
      <c r="KO67" s="257"/>
      <c r="KP67" s="257"/>
      <c r="KQ67" s="257"/>
      <c r="KR67" s="257"/>
      <c r="KS67" s="257"/>
      <c r="KT67" s="257"/>
      <c r="KU67" s="257"/>
      <c r="KV67" s="257"/>
      <c r="KW67" s="257"/>
      <c r="KX67" s="257"/>
      <c r="KY67" s="257"/>
      <c r="KZ67" s="257"/>
      <c r="LA67" s="257"/>
      <c r="LB67" s="257"/>
      <c r="LC67" s="257"/>
      <c r="LD67" s="257"/>
      <c r="LE67" s="257"/>
      <c r="LF67" s="257"/>
      <c r="LG67" s="257"/>
      <c r="LH67" s="257"/>
      <c r="LI67" s="257"/>
      <c r="LJ67" s="257"/>
      <c r="LK67" s="257"/>
      <c r="LL67" s="257"/>
      <c r="LM67" s="257"/>
      <c r="LN67" s="257"/>
      <c r="LO67" s="257"/>
      <c r="LP67" s="257"/>
      <c r="LQ67" s="257"/>
      <c r="LR67" s="257"/>
      <c r="LS67" s="257"/>
      <c r="LT67" s="257"/>
      <c r="LU67" s="257"/>
      <c r="LV67" s="257"/>
      <c r="LW67" s="257"/>
      <c r="LX67" s="257"/>
      <c r="LY67" s="257"/>
      <c r="LZ67" s="257"/>
      <c r="MA67" s="257"/>
      <c r="MB67" s="257"/>
      <c r="MC67" s="257"/>
      <c r="MD67" s="257"/>
      <c r="ME67" s="257"/>
      <c r="MF67" s="257"/>
      <c r="MG67" s="257"/>
      <c r="MH67" s="257"/>
      <c r="MI67" s="257"/>
      <c r="MJ67" s="257"/>
      <c r="MK67" s="257"/>
      <c r="ML67" s="257"/>
      <c r="MM67" s="257"/>
      <c r="MN67" s="257"/>
      <c r="MO67" s="257"/>
      <c r="MP67" s="257"/>
      <c r="MQ67" s="257"/>
      <c r="MR67" s="257"/>
      <c r="MS67" s="257"/>
      <c r="MT67" s="257"/>
      <c r="MU67" s="257"/>
      <c r="MV67" s="257"/>
      <c r="MW67" s="257"/>
      <c r="MX67" s="257"/>
      <c r="MY67" s="257"/>
      <c r="MZ67" s="257"/>
      <c r="NA67" s="257"/>
      <c r="NB67" s="257"/>
      <c r="NC67" s="257"/>
      <c r="ND67" s="257"/>
      <c r="NE67" s="259"/>
      <c r="NF67" s="259"/>
      <c r="NG67" s="259"/>
      <c r="NH67" s="259"/>
      <c r="NI67" s="259"/>
      <c r="NJ67" s="259"/>
      <c r="NK67" s="259"/>
      <c r="NL67" s="259"/>
      <c r="NM67" s="259"/>
      <c r="NN67" s="259"/>
      <c r="NO67" s="259"/>
      <c r="NP67" s="259"/>
      <c r="NQ67" s="259"/>
      <c r="NR67" s="259"/>
      <c r="NS67" s="259"/>
      <c r="NT67" s="259"/>
      <c r="NU67" s="259"/>
      <c r="NV67" s="259"/>
      <c r="NW67" s="259"/>
      <c r="NX67" s="259"/>
      <c r="NY67" s="259"/>
      <c r="NZ67" s="259"/>
      <c r="OA67" s="259"/>
      <c r="OB67" s="259"/>
      <c r="OC67" s="259"/>
      <c r="OD67" s="259"/>
      <c r="OE67" s="259"/>
      <c r="OF67" s="259"/>
      <c r="OG67" s="259"/>
      <c r="OH67" s="259"/>
      <c r="OI67" s="259"/>
      <c r="OJ67" s="259"/>
      <c r="OK67" s="259"/>
      <c r="OL67" s="259"/>
      <c r="OM67" s="259"/>
      <c r="ON67" s="259"/>
      <c r="OO67" s="259"/>
      <c r="OP67" s="259"/>
      <c r="OQ67" s="259"/>
      <c r="OR67" s="259"/>
      <c r="OS67" s="259"/>
      <c r="OT67" s="259"/>
      <c r="OU67" s="259"/>
      <c r="OV67" s="259"/>
      <c r="OW67" s="259"/>
      <c r="OX67" s="259"/>
      <c r="OY67" s="259"/>
      <c r="OZ67" s="259"/>
      <c r="PA67" s="259"/>
      <c r="PB67" s="259"/>
      <c r="PC67" s="259"/>
      <c r="PD67" s="259"/>
      <c r="PE67" s="259"/>
      <c r="PF67" s="259"/>
      <c r="PG67" s="259"/>
      <c r="PH67" s="259"/>
      <c r="PI67" s="259"/>
      <c r="PJ67" s="259"/>
      <c r="PK67" s="259"/>
      <c r="PL67" s="259"/>
      <c r="PM67" s="259"/>
      <c r="PN67" s="259"/>
      <c r="PO67" s="259"/>
      <c r="PP67" s="259"/>
      <c r="PQ67" s="259"/>
      <c r="PR67" s="259"/>
      <c r="PS67" s="259"/>
      <c r="PT67" s="259"/>
      <c r="PU67" s="259"/>
      <c r="PV67" s="259"/>
      <c r="PW67" s="259"/>
      <c r="PX67" s="259"/>
      <c r="PY67" s="259"/>
      <c r="PZ67" s="259"/>
      <c r="QA67" s="259"/>
      <c r="QB67" s="259"/>
      <c r="QC67" s="259"/>
      <c r="QD67" s="259"/>
      <c r="QE67" s="259"/>
      <c r="QF67" s="259"/>
      <c r="QG67" s="259"/>
      <c r="QH67" s="259"/>
      <c r="QI67" s="259"/>
      <c r="QJ67" s="259"/>
      <c r="QK67" s="259"/>
      <c r="QL67" s="259"/>
      <c r="QM67" s="259"/>
      <c r="QN67" s="259"/>
      <c r="QP67" s="266">
        <v>0</v>
      </c>
      <c r="WM67" s="159"/>
      <c r="WN67" s="159"/>
      <c r="WO67" s="159"/>
      <c r="WP67" s="251">
        <v>149430</v>
      </c>
      <c r="WQ67" s="219"/>
      <c r="WR67" s="219">
        <v>149430</v>
      </c>
      <c r="XE67" s="159"/>
      <c r="XH67" s="266">
        <v>0</v>
      </c>
      <c r="YJ67" s="159"/>
      <c r="YK67" s="159"/>
      <c r="YM67" s="266">
        <v>0</v>
      </c>
      <c r="YN67" s="172"/>
      <c r="ZQ67" s="159"/>
      <c r="ZR67" s="159"/>
      <c r="ZS67" s="159"/>
    </row>
    <row r="68" spans="1:695">
      <c r="A68" s="261">
        <v>62</v>
      </c>
      <c r="B68" s="262" t="s">
        <v>202</v>
      </c>
      <c r="C68" s="240" t="s">
        <v>203</v>
      </c>
      <c r="D68" s="240" t="s">
        <v>204</v>
      </c>
      <c r="E68" s="250">
        <v>834805</v>
      </c>
      <c r="F68" s="241" t="s">
        <v>449</v>
      </c>
      <c r="G68" s="251">
        <v>834805</v>
      </c>
      <c r="H68" s="263"/>
      <c r="I68" s="264"/>
      <c r="J68" s="264"/>
      <c r="K68" s="264"/>
      <c r="L68" s="264"/>
      <c r="M68" s="264"/>
      <c r="N68" s="264"/>
      <c r="O68" s="264"/>
      <c r="P68" s="264"/>
      <c r="Q68" s="264"/>
      <c r="R68" s="264"/>
      <c r="S68" s="264"/>
      <c r="T68" s="264"/>
      <c r="U68" s="265">
        <v>140000</v>
      </c>
      <c r="V68" s="265">
        <v>0</v>
      </c>
      <c r="W68" s="265">
        <v>24000</v>
      </c>
      <c r="X68" s="265">
        <v>41400</v>
      </c>
      <c r="Y68" s="265">
        <v>136600</v>
      </c>
      <c r="Z68" s="265">
        <v>99700</v>
      </c>
      <c r="AA68" s="264">
        <v>301700</v>
      </c>
      <c r="AB68" s="257"/>
      <c r="AC68" s="257"/>
      <c r="AD68" s="265"/>
      <c r="AE68" s="265"/>
      <c r="AF68" s="265">
        <v>247700</v>
      </c>
      <c r="AG68" s="257">
        <v>17750</v>
      </c>
      <c r="AH68" s="257">
        <v>4500</v>
      </c>
      <c r="AI68" s="257"/>
      <c r="AJ68" s="257">
        <v>103860</v>
      </c>
      <c r="AK68" s="257"/>
      <c r="AL68" s="257"/>
      <c r="AM68" s="257"/>
      <c r="AN68" s="257"/>
      <c r="AO68" s="257"/>
      <c r="AP68" s="257"/>
      <c r="AQ68" s="257"/>
      <c r="AR68" s="257"/>
      <c r="AS68" s="257"/>
      <c r="AT68" s="257">
        <v>19295</v>
      </c>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6"/>
      <c r="DZ68" s="256"/>
      <c r="EA68" s="257"/>
      <c r="EB68" s="257"/>
      <c r="EC68" s="257"/>
      <c r="ED68" s="257"/>
      <c r="EE68" s="257"/>
      <c r="EF68" s="257"/>
      <c r="EG68" s="257"/>
      <c r="EH68" s="256"/>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7"/>
      <c r="GE68" s="257"/>
      <c r="GF68" s="257"/>
      <c r="GG68" s="257"/>
      <c r="GH68" s="257"/>
      <c r="GI68" s="257"/>
      <c r="GJ68" s="257"/>
      <c r="GK68" s="257"/>
      <c r="GL68" s="257"/>
      <c r="GM68" s="257"/>
      <c r="GN68" s="257"/>
      <c r="GO68" s="257"/>
      <c r="GP68" s="257"/>
      <c r="GQ68" s="257"/>
      <c r="GR68" s="257"/>
      <c r="GS68" s="257"/>
      <c r="GT68" s="257"/>
      <c r="GU68" s="257"/>
      <c r="GV68" s="257"/>
      <c r="GW68" s="257"/>
      <c r="GX68" s="257"/>
      <c r="GY68" s="257"/>
      <c r="GZ68" s="257"/>
      <c r="HA68" s="257"/>
      <c r="HB68" s="257"/>
      <c r="HC68" s="257"/>
      <c r="HD68" s="257"/>
      <c r="HE68" s="257"/>
      <c r="HF68" s="257"/>
      <c r="HG68" s="257"/>
      <c r="HH68" s="257"/>
      <c r="HI68" s="257"/>
      <c r="HJ68" s="257"/>
      <c r="HK68" s="257"/>
      <c r="HL68" s="257"/>
      <c r="HM68" s="257"/>
      <c r="HN68" s="257"/>
      <c r="HO68" s="257"/>
      <c r="HP68" s="257"/>
      <c r="HQ68" s="257"/>
      <c r="HR68" s="257"/>
      <c r="HS68" s="257"/>
      <c r="HT68" s="257"/>
      <c r="HU68" s="257"/>
      <c r="HV68" s="257"/>
      <c r="HW68" s="257"/>
      <c r="HX68" s="257"/>
      <c r="HY68" s="257"/>
      <c r="HZ68" s="257"/>
      <c r="IA68" s="257"/>
      <c r="IB68" s="257"/>
      <c r="IC68" s="257"/>
      <c r="ID68" s="257"/>
      <c r="IE68" s="257"/>
      <c r="IF68" s="257"/>
      <c r="IG68" s="257"/>
      <c r="IH68" s="257"/>
      <c r="II68" s="257"/>
      <c r="IJ68" s="257"/>
      <c r="IK68" s="257"/>
      <c r="IL68" s="257"/>
      <c r="IM68" s="257"/>
      <c r="IN68" s="257"/>
      <c r="IO68" s="257"/>
      <c r="IP68" s="257"/>
      <c r="IQ68" s="257"/>
      <c r="IR68" s="257"/>
      <c r="IS68" s="257"/>
      <c r="IT68" s="257"/>
      <c r="IU68" s="257"/>
      <c r="IV68" s="257"/>
      <c r="IW68" s="257"/>
      <c r="IX68" s="257"/>
      <c r="IY68" s="257"/>
      <c r="IZ68" s="257"/>
      <c r="JA68" s="257"/>
      <c r="JB68" s="257"/>
      <c r="JC68" s="257"/>
      <c r="JD68" s="257"/>
      <c r="JE68" s="257"/>
      <c r="JF68" s="257"/>
      <c r="JG68" s="257"/>
      <c r="JH68" s="257"/>
      <c r="JI68" s="257"/>
      <c r="JJ68" s="257"/>
      <c r="JK68" s="257"/>
      <c r="JL68" s="257"/>
      <c r="JM68" s="257"/>
      <c r="JN68" s="257"/>
      <c r="JO68" s="257"/>
      <c r="JP68" s="257"/>
      <c r="JQ68" s="257"/>
      <c r="JR68" s="257"/>
      <c r="JS68" s="257"/>
      <c r="JT68" s="257"/>
      <c r="JU68" s="257"/>
      <c r="JV68" s="257"/>
      <c r="JW68" s="257"/>
      <c r="JX68" s="257"/>
      <c r="JY68" s="257"/>
      <c r="JZ68" s="257"/>
      <c r="KA68" s="257"/>
      <c r="KB68" s="257"/>
      <c r="KC68" s="257"/>
      <c r="KD68" s="257"/>
      <c r="KE68" s="257"/>
      <c r="KF68" s="257"/>
      <c r="KG68" s="257"/>
      <c r="KH68" s="257"/>
      <c r="KI68" s="257"/>
      <c r="KJ68" s="257"/>
      <c r="KK68" s="257"/>
      <c r="KL68" s="257"/>
      <c r="KM68" s="257"/>
      <c r="KN68" s="257"/>
      <c r="KO68" s="257"/>
      <c r="KP68" s="257"/>
      <c r="KQ68" s="257"/>
      <c r="KR68" s="257"/>
      <c r="KS68" s="257"/>
      <c r="KT68" s="257"/>
      <c r="KU68" s="257"/>
      <c r="KV68" s="257"/>
      <c r="KW68" s="257"/>
      <c r="KX68" s="257"/>
      <c r="KY68" s="257"/>
      <c r="KZ68" s="257"/>
      <c r="LA68" s="257"/>
      <c r="LB68" s="257"/>
      <c r="LC68" s="257"/>
      <c r="LD68" s="257"/>
      <c r="LE68" s="257"/>
      <c r="LF68" s="257"/>
      <c r="LG68" s="257"/>
      <c r="LH68" s="257"/>
      <c r="LI68" s="257"/>
      <c r="LJ68" s="257"/>
      <c r="LK68" s="257"/>
      <c r="LL68" s="257"/>
      <c r="LM68" s="257"/>
      <c r="LN68" s="257"/>
      <c r="LO68" s="257"/>
      <c r="LP68" s="257"/>
      <c r="LQ68" s="257"/>
      <c r="LR68" s="257"/>
      <c r="LS68" s="257"/>
      <c r="LT68" s="257"/>
      <c r="LU68" s="257"/>
      <c r="LV68" s="257"/>
      <c r="LW68" s="257"/>
      <c r="LX68" s="257"/>
      <c r="LY68" s="257"/>
      <c r="LZ68" s="257"/>
      <c r="MA68" s="257"/>
      <c r="MB68" s="257"/>
      <c r="MC68" s="257"/>
      <c r="MD68" s="257"/>
      <c r="ME68" s="257"/>
      <c r="MF68" s="257"/>
      <c r="MG68" s="257"/>
      <c r="MH68" s="257"/>
      <c r="MI68" s="257"/>
      <c r="MJ68" s="257"/>
      <c r="MK68" s="257"/>
      <c r="ML68" s="257"/>
      <c r="MM68" s="257"/>
      <c r="MN68" s="257"/>
      <c r="MO68" s="257"/>
      <c r="MP68" s="257"/>
      <c r="MQ68" s="257"/>
      <c r="MR68" s="257"/>
      <c r="MS68" s="257"/>
      <c r="MT68" s="257"/>
      <c r="MU68" s="257"/>
      <c r="MV68" s="257"/>
      <c r="MW68" s="257"/>
      <c r="MX68" s="257"/>
      <c r="MY68" s="257"/>
      <c r="MZ68" s="257"/>
      <c r="NA68" s="257"/>
      <c r="NB68" s="257"/>
      <c r="NC68" s="257"/>
      <c r="ND68" s="257"/>
      <c r="NE68" s="259"/>
      <c r="NF68" s="259"/>
      <c r="NG68" s="259"/>
      <c r="NH68" s="259"/>
      <c r="NI68" s="259"/>
      <c r="NJ68" s="259"/>
      <c r="NK68" s="259"/>
      <c r="NL68" s="259"/>
      <c r="NM68" s="259"/>
      <c r="NN68" s="259"/>
      <c r="NO68" s="259"/>
      <c r="NP68" s="259"/>
      <c r="NQ68" s="259"/>
      <c r="NR68" s="259"/>
      <c r="NS68" s="259"/>
      <c r="NT68" s="259"/>
      <c r="NU68" s="259"/>
      <c r="NV68" s="259"/>
      <c r="NW68" s="259"/>
      <c r="NX68" s="259"/>
      <c r="NY68" s="259"/>
      <c r="NZ68" s="259"/>
      <c r="OA68" s="259"/>
      <c r="OB68" s="259"/>
      <c r="OC68" s="259"/>
      <c r="OD68" s="259"/>
      <c r="OE68" s="259"/>
      <c r="OF68" s="259"/>
      <c r="OG68" s="259"/>
      <c r="OH68" s="259"/>
      <c r="OI68" s="259"/>
      <c r="OJ68" s="259"/>
      <c r="OK68" s="259"/>
      <c r="OL68" s="259"/>
      <c r="OM68" s="259"/>
      <c r="ON68" s="259"/>
      <c r="OO68" s="259"/>
      <c r="OP68" s="259"/>
      <c r="OQ68" s="259"/>
      <c r="OR68" s="259"/>
      <c r="OS68" s="259"/>
      <c r="OT68" s="259"/>
      <c r="OU68" s="259"/>
      <c r="OV68" s="259"/>
      <c r="OW68" s="259"/>
      <c r="OX68" s="259"/>
      <c r="OY68" s="259"/>
      <c r="OZ68" s="259"/>
      <c r="PA68" s="259"/>
      <c r="PB68" s="259"/>
      <c r="PC68" s="259"/>
      <c r="PD68" s="259"/>
      <c r="PE68" s="259"/>
      <c r="PF68" s="259"/>
      <c r="PG68" s="259"/>
      <c r="PH68" s="259"/>
      <c r="PI68" s="259"/>
      <c r="PJ68" s="259"/>
      <c r="PK68" s="259"/>
      <c r="PL68" s="259"/>
      <c r="PM68" s="259"/>
      <c r="PN68" s="259"/>
      <c r="PO68" s="259"/>
      <c r="PP68" s="259"/>
      <c r="PQ68" s="259"/>
      <c r="PR68" s="259"/>
      <c r="PS68" s="259"/>
      <c r="PT68" s="259"/>
      <c r="PU68" s="259"/>
      <c r="PV68" s="259"/>
      <c r="PW68" s="259"/>
      <c r="PX68" s="259"/>
      <c r="PY68" s="259"/>
      <c r="PZ68" s="259"/>
      <c r="QA68" s="259"/>
      <c r="QB68" s="259"/>
      <c r="QC68" s="259"/>
      <c r="QD68" s="259"/>
      <c r="QE68" s="259"/>
      <c r="QF68" s="259"/>
      <c r="QG68" s="259"/>
      <c r="QH68" s="259"/>
      <c r="QI68" s="259"/>
      <c r="QJ68" s="259"/>
      <c r="QK68" s="259"/>
      <c r="QL68" s="259"/>
      <c r="QM68" s="259"/>
      <c r="QN68" s="259"/>
      <c r="QP68" s="266">
        <v>0</v>
      </c>
      <c r="WM68" s="159"/>
      <c r="WN68" s="159"/>
      <c r="WO68" s="159"/>
      <c r="WP68" s="251">
        <v>117720</v>
      </c>
      <c r="WQ68" s="219"/>
      <c r="WR68" s="219">
        <v>117720</v>
      </c>
      <c r="XE68" s="159"/>
      <c r="XH68" s="266">
        <v>0</v>
      </c>
      <c r="YJ68" s="159"/>
      <c r="YK68" s="159"/>
      <c r="YM68" s="266">
        <v>0</v>
      </c>
      <c r="YN68" s="172"/>
      <c r="ZQ68" s="159"/>
      <c r="ZR68" s="159"/>
      <c r="ZS68" s="159"/>
    </row>
    <row r="69" spans="1:695">
      <c r="A69" s="261">
        <v>63</v>
      </c>
      <c r="B69" s="262" t="s">
        <v>205</v>
      </c>
      <c r="C69" s="240" t="s">
        <v>206</v>
      </c>
      <c r="D69" s="240" t="s">
        <v>207</v>
      </c>
      <c r="E69" s="250">
        <v>2162055</v>
      </c>
      <c r="F69" s="241" t="s">
        <v>450</v>
      </c>
      <c r="G69" s="251">
        <v>2162055</v>
      </c>
      <c r="H69" s="263"/>
      <c r="I69" s="264"/>
      <c r="J69" s="264"/>
      <c r="K69" s="264"/>
      <c r="L69" s="264"/>
      <c r="M69" s="264"/>
      <c r="N69" s="264"/>
      <c r="O69" s="264"/>
      <c r="P69" s="264"/>
      <c r="Q69" s="264"/>
      <c r="R69" s="264"/>
      <c r="S69" s="264"/>
      <c r="T69" s="264"/>
      <c r="U69" s="265">
        <v>335000</v>
      </c>
      <c r="V69" s="265">
        <v>0</v>
      </c>
      <c r="W69" s="265">
        <v>24000</v>
      </c>
      <c r="X69" s="265">
        <v>41400</v>
      </c>
      <c r="Y69" s="265">
        <v>0</v>
      </c>
      <c r="Z69" s="265">
        <v>200000</v>
      </c>
      <c r="AA69" s="264">
        <v>265400</v>
      </c>
      <c r="AB69" s="257"/>
      <c r="AC69" s="257"/>
      <c r="AD69" s="265">
        <v>132000</v>
      </c>
      <c r="AE69" s="265"/>
      <c r="AF69" s="265">
        <v>461700</v>
      </c>
      <c r="AG69" s="257">
        <v>45750</v>
      </c>
      <c r="AH69" s="257">
        <v>8615</v>
      </c>
      <c r="AI69" s="257">
        <v>139300</v>
      </c>
      <c r="AJ69" s="257">
        <v>535710</v>
      </c>
      <c r="AK69" s="257"/>
      <c r="AL69" s="257">
        <v>52890</v>
      </c>
      <c r="AM69" s="257"/>
      <c r="AN69" s="257">
        <v>93000</v>
      </c>
      <c r="AO69" s="257">
        <v>42500</v>
      </c>
      <c r="AP69" s="257">
        <v>29980</v>
      </c>
      <c r="AQ69" s="257"/>
      <c r="AR69" s="257"/>
      <c r="AS69" s="257"/>
      <c r="AT69" s="257">
        <v>20210</v>
      </c>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6"/>
      <c r="DZ69" s="256"/>
      <c r="EA69" s="257"/>
      <c r="EB69" s="257"/>
      <c r="EC69" s="257"/>
      <c r="ED69" s="257"/>
      <c r="EE69" s="257"/>
      <c r="EF69" s="257"/>
      <c r="EG69" s="257"/>
      <c r="EH69" s="256"/>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c r="GL69" s="257"/>
      <c r="GM69" s="257"/>
      <c r="GN69" s="257"/>
      <c r="GO69" s="257"/>
      <c r="GP69" s="257"/>
      <c r="GQ69" s="257"/>
      <c r="GR69" s="257"/>
      <c r="GS69" s="257"/>
      <c r="GT69" s="257"/>
      <c r="GU69" s="257"/>
      <c r="GV69" s="257"/>
      <c r="GW69" s="257"/>
      <c r="GX69" s="257"/>
      <c r="GY69" s="257"/>
      <c r="GZ69" s="257"/>
      <c r="HA69" s="257"/>
      <c r="HB69" s="257"/>
      <c r="HC69" s="257"/>
      <c r="HD69" s="257"/>
      <c r="HE69" s="257"/>
      <c r="HF69" s="257"/>
      <c r="HG69" s="257"/>
      <c r="HH69" s="257"/>
      <c r="HI69" s="257"/>
      <c r="HJ69" s="257"/>
      <c r="HK69" s="257"/>
      <c r="HL69" s="257"/>
      <c r="HM69" s="257"/>
      <c r="HN69" s="257"/>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V69" s="257"/>
      <c r="IW69" s="257"/>
      <c r="IX69" s="257"/>
      <c r="IY69" s="257"/>
      <c r="IZ69" s="257"/>
      <c r="JA69" s="257"/>
      <c r="JB69" s="257"/>
      <c r="JC69" s="257"/>
      <c r="JD69" s="257"/>
      <c r="JE69" s="257"/>
      <c r="JF69" s="257"/>
      <c r="JG69" s="257"/>
      <c r="JH69" s="257"/>
      <c r="JI69" s="257"/>
      <c r="JJ69" s="257"/>
      <c r="JK69" s="257"/>
      <c r="JL69" s="257"/>
      <c r="JM69" s="257"/>
      <c r="JN69" s="257"/>
      <c r="JO69" s="257"/>
      <c r="JP69" s="257"/>
      <c r="JQ69" s="257"/>
      <c r="JR69" s="257"/>
      <c r="JS69" s="257"/>
      <c r="JT69" s="257"/>
      <c r="JU69" s="257"/>
      <c r="JV69" s="257"/>
      <c r="JW69" s="257"/>
      <c r="JX69" s="257"/>
      <c r="JY69" s="257"/>
      <c r="JZ69" s="257"/>
      <c r="KA69" s="257"/>
      <c r="KB69" s="257"/>
      <c r="KC69" s="257"/>
      <c r="KD69" s="257"/>
      <c r="KE69" s="257"/>
      <c r="KF69" s="257"/>
      <c r="KG69" s="257"/>
      <c r="KH69" s="257"/>
      <c r="KI69" s="257"/>
      <c r="KJ69" s="257"/>
      <c r="KK69" s="257"/>
      <c r="KL69" s="257"/>
      <c r="KM69" s="257"/>
      <c r="KN69" s="257"/>
      <c r="KO69" s="257"/>
      <c r="KP69" s="257"/>
      <c r="KQ69" s="257"/>
      <c r="KR69" s="257"/>
      <c r="KS69" s="257"/>
      <c r="KT69" s="257"/>
      <c r="KU69" s="257"/>
      <c r="KV69" s="257"/>
      <c r="KW69" s="257"/>
      <c r="KX69" s="257"/>
      <c r="KY69" s="257"/>
      <c r="KZ69" s="257"/>
      <c r="LA69" s="257"/>
      <c r="LB69" s="257"/>
      <c r="LC69" s="257"/>
      <c r="LD69" s="257"/>
      <c r="LE69" s="257"/>
      <c r="LF69" s="257"/>
      <c r="LG69" s="257"/>
      <c r="LH69" s="257"/>
      <c r="LI69" s="257"/>
      <c r="LJ69" s="257"/>
      <c r="LK69" s="257"/>
      <c r="LL69" s="257"/>
      <c r="LM69" s="257"/>
      <c r="LN69" s="257"/>
      <c r="LO69" s="257"/>
      <c r="LP69" s="257"/>
      <c r="LQ69" s="257"/>
      <c r="LR69" s="257"/>
      <c r="LS69" s="257"/>
      <c r="LT69" s="257"/>
      <c r="LU69" s="257"/>
      <c r="LV69" s="257"/>
      <c r="LW69" s="257"/>
      <c r="LX69" s="257"/>
      <c r="LY69" s="257"/>
      <c r="LZ69" s="257"/>
      <c r="MA69" s="257"/>
      <c r="MB69" s="257"/>
      <c r="MC69" s="257"/>
      <c r="MD69" s="257"/>
      <c r="ME69" s="257"/>
      <c r="MF69" s="257"/>
      <c r="MG69" s="257"/>
      <c r="MH69" s="257"/>
      <c r="MI69" s="257"/>
      <c r="MJ69" s="257"/>
      <c r="MK69" s="257"/>
      <c r="ML69" s="257"/>
      <c r="MM69" s="257"/>
      <c r="MN69" s="257"/>
      <c r="MO69" s="257"/>
      <c r="MP69" s="257"/>
      <c r="MQ69" s="257"/>
      <c r="MR69" s="257"/>
      <c r="MS69" s="257"/>
      <c r="MT69" s="257"/>
      <c r="MU69" s="257"/>
      <c r="MV69" s="257"/>
      <c r="MW69" s="257"/>
      <c r="MX69" s="257"/>
      <c r="MY69" s="257"/>
      <c r="MZ69" s="257"/>
      <c r="NA69" s="257"/>
      <c r="NB69" s="257"/>
      <c r="NC69" s="257"/>
      <c r="ND69" s="257"/>
      <c r="NE69" s="259"/>
      <c r="NF69" s="259"/>
      <c r="NG69" s="259"/>
      <c r="NH69" s="259"/>
      <c r="NI69" s="259"/>
      <c r="NJ69" s="259"/>
      <c r="NK69" s="259"/>
      <c r="NL69" s="259"/>
      <c r="NM69" s="259"/>
      <c r="NN69" s="259"/>
      <c r="NO69" s="259"/>
      <c r="NP69" s="259"/>
      <c r="NQ69" s="259"/>
      <c r="NR69" s="259"/>
      <c r="NS69" s="259"/>
      <c r="NT69" s="259"/>
      <c r="NU69" s="259"/>
      <c r="NV69" s="259"/>
      <c r="NW69" s="259"/>
      <c r="NX69" s="259"/>
      <c r="NY69" s="259"/>
      <c r="NZ69" s="259"/>
      <c r="OA69" s="259"/>
      <c r="OB69" s="259"/>
      <c r="OC69" s="259"/>
      <c r="OD69" s="259"/>
      <c r="OE69" s="259"/>
      <c r="OF69" s="259"/>
      <c r="OG69" s="259"/>
      <c r="OH69" s="259"/>
      <c r="OI69" s="259"/>
      <c r="OJ69" s="259"/>
      <c r="OK69" s="259"/>
      <c r="OL69" s="259"/>
      <c r="OM69" s="259"/>
      <c r="ON69" s="259"/>
      <c r="OO69" s="259"/>
      <c r="OP69" s="259"/>
      <c r="OQ69" s="259"/>
      <c r="OR69" s="259"/>
      <c r="OS69" s="259"/>
      <c r="OT69" s="259"/>
      <c r="OU69" s="259"/>
      <c r="OV69" s="259"/>
      <c r="OW69" s="259"/>
      <c r="OX69" s="259"/>
      <c r="OY69" s="259"/>
      <c r="OZ69" s="259"/>
      <c r="PA69" s="259"/>
      <c r="PB69" s="259"/>
      <c r="PC69" s="259"/>
      <c r="PD69" s="259"/>
      <c r="PE69" s="259"/>
      <c r="PF69" s="259"/>
      <c r="PG69" s="259"/>
      <c r="PH69" s="259"/>
      <c r="PI69" s="259"/>
      <c r="PJ69" s="259"/>
      <c r="PK69" s="259"/>
      <c r="PL69" s="259"/>
      <c r="PM69" s="259"/>
      <c r="PN69" s="259"/>
      <c r="PO69" s="259"/>
      <c r="PP69" s="259"/>
      <c r="PQ69" s="259"/>
      <c r="PR69" s="259"/>
      <c r="PS69" s="259"/>
      <c r="PT69" s="259"/>
      <c r="PU69" s="259"/>
      <c r="PV69" s="259"/>
      <c r="PW69" s="259"/>
      <c r="PX69" s="259"/>
      <c r="PY69" s="259"/>
      <c r="PZ69" s="259"/>
      <c r="QA69" s="259"/>
      <c r="QB69" s="259"/>
      <c r="QC69" s="259"/>
      <c r="QD69" s="259"/>
      <c r="QE69" s="259"/>
      <c r="QF69" s="259"/>
      <c r="QG69" s="259"/>
      <c r="QH69" s="259"/>
      <c r="QI69" s="259"/>
      <c r="QJ69" s="259"/>
      <c r="QK69" s="259"/>
      <c r="QL69" s="259"/>
      <c r="QM69" s="259"/>
      <c r="QN69" s="259"/>
      <c r="QP69" s="266">
        <v>0</v>
      </c>
      <c r="WM69" s="159"/>
      <c r="WN69" s="159"/>
      <c r="WO69" s="159"/>
      <c r="WP69" s="251">
        <v>226530</v>
      </c>
      <c r="WQ69" s="219"/>
      <c r="WR69" s="219">
        <v>226530</v>
      </c>
      <c r="XE69" s="159"/>
      <c r="XH69" s="266">
        <v>0</v>
      </c>
      <c r="YJ69" s="159"/>
      <c r="YK69" s="159"/>
      <c r="YM69" s="266">
        <v>0</v>
      </c>
      <c r="YN69" s="172"/>
      <c r="ZQ69" s="159"/>
      <c r="ZR69" s="159"/>
      <c r="ZS69" s="159"/>
    </row>
    <row r="70" spans="1:695">
      <c r="A70" s="261">
        <v>64</v>
      </c>
      <c r="B70" s="262" t="s">
        <v>208</v>
      </c>
      <c r="C70" s="240" t="s">
        <v>209</v>
      </c>
      <c r="D70" s="240" t="s">
        <v>210</v>
      </c>
      <c r="E70" s="250">
        <v>1046415</v>
      </c>
      <c r="F70" s="241" t="s">
        <v>451</v>
      </c>
      <c r="G70" s="251">
        <v>1046415</v>
      </c>
      <c r="H70" s="263"/>
      <c r="I70" s="264"/>
      <c r="J70" s="264"/>
      <c r="K70" s="264"/>
      <c r="L70" s="264"/>
      <c r="M70" s="264"/>
      <c r="N70" s="264"/>
      <c r="O70" s="264"/>
      <c r="P70" s="264"/>
      <c r="Q70" s="264"/>
      <c r="R70" s="264"/>
      <c r="S70" s="264"/>
      <c r="T70" s="264"/>
      <c r="U70" s="265">
        <v>75000</v>
      </c>
      <c r="V70" s="265">
        <v>0</v>
      </c>
      <c r="W70" s="265">
        <v>24000</v>
      </c>
      <c r="X70" s="265">
        <v>41400</v>
      </c>
      <c r="Y70" s="265">
        <v>136600</v>
      </c>
      <c r="Z70" s="265">
        <v>116900</v>
      </c>
      <c r="AA70" s="264">
        <v>318900</v>
      </c>
      <c r="AB70" s="257"/>
      <c r="AC70" s="257"/>
      <c r="AD70" s="265"/>
      <c r="AE70" s="265"/>
      <c r="AF70" s="265">
        <v>388500</v>
      </c>
      <c r="AG70" s="257">
        <v>31750</v>
      </c>
      <c r="AH70" s="257">
        <v>9000</v>
      </c>
      <c r="AI70" s="257"/>
      <c r="AJ70" s="257">
        <v>135240</v>
      </c>
      <c r="AK70" s="257"/>
      <c r="AL70" s="257"/>
      <c r="AM70" s="257">
        <v>68730</v>
      </c>
      <c r="AN70" s="257"/>
      <c r="AO70" s="257"/>
      <c r="AP70" s="257"/>
      <c r="AQ70" s="257"/>
      <c r="AR70" s="257"/>
      <c r="AS70" s="257"/>
      <c r="AT70" s="257">
        <v>19295</v>
      </c>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6"/>
      <c r="DZ70" s="256"/>
      <c r="EA70" s="257"/>
      <c r="EB70" s="257"/>
      <c r="EC70" s="257"/>
      <c r="ED70" s="257"/>
      <c r="EE70" s="257"/>
      <c r="EF70" s="257"/>
      <c r="EG70" s="257"/>
      <c r="EH70" s="256"/>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c r="IW70" s="257"/>
      <c r="IX70" s="257"/>
      <c r="IY70" s="257"/>
      <c r="IZ70" s="257"/>
      <c r="JA70" s="257"/>
      <c r="JB70" s="257"/>
      <c r="JC70" s="257"/>
      <c r="JD70" s="257"/>
      <c r="JE70" s="257"/>
      <c r="JF70" s="257"/>
      <c r="JG70" s="257"/>
      <c r="JH70" s="257"/>
      <c r="JI70" s="257"/>
      <c r="JJ70" s="257"/>
      <c r="JK70" s="257"/>
      <c r="JL70" s="257"/>
      <c r="JM70" s="257"/>
      <c r="JN70" s="257"/>
      <c r="JO70" s="257"/>
      <c r="JP70" s="257"/>
      <c r="JQ70" s="257"/>
      <c r="JR70" s="257"/>
      <c r="JS70" s="257"/>
      <c r="JT70" s="257"/>
      <c r="JU70" s="257"/>
      <c r="JV70" s="257"/>
      <c r="JW70" s="257"/>
      <c r="JX70" s="257"/>
      <c r="JY70" s="257"/>
      <c r="JZ70" s="257"/>
      <c r="KA70" s="257"/>
      <c r="KB70" s="257"/>
      <c r="KC70" s="257"/>
      <c r="KD70" s="257"/>
      <c r="KE70" s="257"/>
      <c r="KF70" s="257"/>
      <c r="KG70" s="257"/>
      <c r="KH70" s="257"/>
      <c r="KI70" s="257"/>
      <c r="KJ70" s="257"/>
      <c r="KK70" s="257"/>
      <c r="KL70" s="257"/>
      <c r="KM70" s="257"/>
      <c r="KN70" s="257"/>
      <c r="KO70" s="257"/>
      <c r="KP70" s="257"/>
      <c r="KQ70" s="257"/>
      <c r="KR70" s="257"/>
      <c r="KS70" s="257"/>
      <c r="KT70" s="257"/>
      <c r="KU70" s="257"/>
      <c r="KV70" s="257"/>
      <c r="KW70" s="257"/>
      <c r="KX70" s="257"/>
      <c r="KY70" s="257"/>
      <c r="KZ70" s="257"/>
      <c r="LA70" s="257"/>
      <c r="LB70" s="257"/>
      <c r="LC70" s="257"/>
      <c r="LD70" s="257"/>
      <c r="LE70" s="257"/>
      <c r="LF70" s="257"/>
      <c r="LG70" s="257"/>
      <c r="LH70" s="257"/>
      <c r="LI70" s="257"/>
      <c r="LJ70" s="257"/>
      <c r="LK70" s="257"/>
      <c r="LL70" s="257"/>
      <c r="LM70" s="257"/>
      <c r="LN70" s="257"/>
      <c r="LO70" s="257"/>
      <c r="LP70" s="257"/>
      <c r="LQ70" s="257"/>
      <c r="LR70" s="257"/>
      <c r="LS70" s="257"/>
      <c r="LT70" s="257"/>
      <c r="LU70" s="257"/>
      <c r="LV70" s="257"/>
      <c r="LW70" s="257"/>
      <c r="LX70" s="257"/>
      <c r="LY70" s="257"/>
      <c r="LZ70" s="257"/>
      <c r="MA70" s="257"/>
      <c r="MB70" s="257"/>
      <c r="MC70" s="257"/>
      <c r="MD70" s="257"/>
      <c r="ME70" s="257"/>
      <c r="MF70" s="257"/>
      <c r="MG70" s="257"/>
      <c r="MH70" s="257"/>
      <c r="MI70" s="257"/>
      <c r="MJ70" s="257"/>
      <c r="MK70" s="257"/>
      <c r="ML70" s="257"/>
      <c r="MM70" s="257"/>
      <c r="MN70" s="257"/>
      <c r="MO70" s="257"/>
      <c r="MP70" s="257"/>
      <c r="MQ70" s="257"/>
      <c r="MR70" s="257"/>
      <c r="MS70" s="257"/>
      <c r="MT70" s="257"/>
      <c r="MU70" s="257"/>
      <c r="MV70" s="257"/>
      <c r="MW70" s="257"/>
      <c r="MX70" s="257"/>
      <c r="MY70" s="257"/>
      <c r="MZ70" s="257"/>
      <c r="NA70" s="257"/>
      <c r="NB70" s="257"/>
      <c r="NC70" s="257"/>
      <c r="ND70" s="257"/>
      <c r="NE70" s="259"/>
      <c r="NF70" s="259"/>
      <c r="NG70" s="259"/>
      <c r="NH70" s="259"/>
      <c r="NI70" s="259"/>
      <c r="NJ70" s="259"/>
      <c r="NK70" s="259"/>
      <c r="NL70" s="259"/>
      <c r="NM70" s="259"/>
      <c r="NN70" s="259"/>
      <c r="NO70" s="259"/>
      <c r="NP70" s="259"/>
      <c r="NQ70" s="259"/>
      <c r="NR70" s="259"/>
      <c r="NS70" s="259"/>
      <c r="NT70" s="259"/>
      <c r="NU70" s="259"/>
      <c r="NV70" s="259"/>
      <c r="NW70" s="259"/>
      <c r="NX70" s="259"/>
      <c r="NY70" s="259"/>
      <c r="NZ70" s="259"/>
      <c r="OA70" s="259"/>
      <c r="OB70" s="259"/>
      <c r="OC70" s="259"/>
      <c r="OD70" s="259"/>
      <c r="OE70" s="259"/>
      <c r="OF70" s="259"/>
      <c r="OG70" s="259"/>
      <c r="OH70" s="259"/>
      <c r="OI70" s="259"/>
      <c r="OJ70" s="259"/>
      <c r="OK70" s="259"/>
      <c r="OL70" s="259"/>
      <c r="OM70" s="259"/>
      <c r="ON70" s="259"/>
      <c r="OO70" s="259"/>
      <c r="OP70" s="259"/>
      <c r="OQ70" s="259"/>
      <c r="OR70" s="259"/>
      <c r="OS70" s="259"/>
      <c r="OT70" s="259"/>
      <c r="OU70" s="259"/>
      <c r="OV70" s="259"/>
      <c r="OW70" s="259"/>
      <c r="OX70" s="259"/>
      <c r="OY70" s="259"/>
      <c r="OZ70" s="259"/>
      <c r="PA70" s="259"/>
      <c r="PB70" s="259"/>
      <c r="PC70" s="259"/>
      <c r="PD70" s="259"/>
      <c r="PE70" s="259"/>
      <c r="PF70" s="259"/>
      <c r="PG70" s="259"/>
      <c r="PH70" s="259"/>
      <c r="PI70" s="259"/>
      <c r="PJ70" s="259"/>
      <c r="PK70" s="259"/>
      <c r="PL70" s="259"/>
      <c r="PM70" s="259"/>
      <c r="PN70" s="259"/>
      <c r="PO70" s="259"/>
      <c r="PP70" s="259"/>
      <c r="PQ70" s="259"/>
      <c r="PR70" s="259"/>
      <c r="PS70" s="259"/>
      <c r="PT70" s="259"/>
      <c r="PU70" s="259"/>
      <c r="PV70" s="259"/>
      <c r="PW70" s="259"/>
      <c r="PX70" s="259"/>
      <c r="PY70" s="259"/>
      <c r="PZ70" s="259"/>
      <c r="QA70" s="259"/>
      <c r="QB70" s="259"/>
      <c r="QC70" s="259"/>
      <c r="QD70" s="259"/>
      <c r="QE70" s="259"/>
      <c r="QF70" s="259"/>
      <c r="QG70" s="259"/>
      <c r="QH70" s="259"/>
      <c r="QI70" s="259"/>
      <c r="QJ70" s="259"/>
      <c r="QK70" s="259"/>
      <c r="QL70" s="259"/>
      <c r="QM70" s="259"/>
      <c r="QN70" s="259"/>
      <c r="QP70" s="266">
        <v>0</v>
      </c>
      <c r="WM70" s="159"/>
      <c r="WN70" s="159"/>
      <c r="WO70" s="159"/>
      <c r="WP70" s="251">
        <v>245940</v>
      </c>
      <c r="WQ70" s="219"/>
      <c r="WR70" s="219">
        <v>245940</v>
      </c>
      <c r="XE70" s="159"/>
      <c r="XH70" s="266">
        <v>0</v>
      </c>
      <c r="YJ70" s="159"/>
      <c r="YK70" s="159"/>
      <c r="YM70" s="266">
        <v>0</v>
      </c>
      <c r="YN70" s="172"/>
      <c r="ZQ70" s="159"/>
      <c r="ZR70" s="159"/>
      <c r="ZS70" s="159"/>
    </row>
    <row r="71" spans="1:695">
      <c r="A71" s="261">
        <v>65</v>
      </c>
      <c r="B71" s="262" t="s">
        <v>211</v>
      </c>
      <c r="C71" s="240" t="s">
        <v>212</v>
      </c>
      <c r="D71" s="240" t="s">
        <v>213</v>
      </c>
      <c r="E71" s="250">
        <v>1939270</v>
      </c>
      <c r="F71" s="241" t="s">
        <v>452</v>
      </c>
      <c r="G71" s="251">
        <v>1939270</v>
      </c>
      <c r="H71" s="263"/>
      <c r="I71" s="264"/>
      <c r="J71" s="264"/>
      <c r="K71" s="264"/>
      <c r="L71" s="264"/>
      <c r="M71" s="264"/>
      <c r="N71" s="264"/>
      <c r="O71" s="264"/>
      <c r="P71" s="264"/>
      <c r="Q71" s="264"/>
      <c r="R71" s="264"/>
      <c r="S71" s="264"/>
      <c r="T71" s="264"/>
      <c r="U71" s="265">
        <v>250000</v>
      </c>
      <c r="V71" s="265">
        <v>0</v>
      </c>
      <c r="W71" s="265">
        <v>24000</v>
      </c>
      <c r="X71" s="265">
        <v>41400</v>
      </c>
      <c r="Y71" s="265">
        <v>136600</v>
      </c>
      <c r="Z71" s="265">
        <v>140000</v>
      </c>
      <c r="AA71" s="264">
        <v>342000</v>
      </c>
      <c r="AB71" s="257">
        <v>90400</v>
      </c>
      <c r="AC71" s="257">
        <v>66000</v>
      </c>
      <c r="AD71" s="265"/>
      <c r="AE71" s="265"/>
      <c r="AF71" s="265">
        <v>97200</v>
      </c>
      <c r="AG71" s="257">
        <v>56750</v>
      </c>
      <c r="AH71" s="257">
        <v>9000</v>
      </c>
      <c r="AI71" s="257">
        <v>115800</v>
      </c>
      <c r="AJ71" s="257">
        <v>254920</v>
      </c>
      <c r="AK71" s="257">
        <v>360000</v>
      </c>
      <c r="AL71" s="257">
        <v>52890</v>
      </c>
      <c r="AM71" s="257">
        <v>68730</v>
      </c>
      <c r="AN71" s="257">
        <v>93000</v>
      </c>
      <c r="AO71" s="257">
        <v>37000</v>
      </c>
      <c r="AP71" s="257">
        <v>45580</v>
      </c>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6"/>
      <c r="DZ71" s="256"/>
      <c r="EA71" s="257"/>
      <c r="EB71" s="257"/>
      <c r="EC71" s="257"/>
      <c r="ED71" s="257"/>
      <c r="EE71" s="257"/>
      <c r="EF71" s="257"/>
      <c r="EG71" s="257"/>
      <c r="EH71" s="256"/>
      <c r="EI71" s="257"/>
      <c r="EJ71" s="257"/>
      <c r="EK71" s="257"/>
      <c r="EL71" s="257"/>
      <c r="EM71" s="257"/>
      <c r="EN71" s="257"/>
      <c r="EO71" s="257"/>
      <c r="EP71" s="257"/>
      <c r="EQ71" s="257"/>
      <c r="ER71" s="257"/>
      <c r="ES71" s="257"/>
      <c r="ET71" s="257"/>
      <c r="EU71" s="257"/>
      <c r="EV71" s="257"/>
      <c r="EW71" s="257"/>
      <c r="EX71" s="257"/>
      <c r="EY71" s="257"/>
      <c r="EZ71" s="257"/>
      <c r="FA71" s="257"/>
      <c r="FB71" s="257"/>
      <c r="FC71" s="257"/>
      <c r="FD71" s="257"/>
      <c r="FE71" s="257"/>
      <c r="FF71" s="257"/>
      <c r="FG71" s="257"/>
      <c r="FH71" s="257"/>
      <c r="FI71" s="257"/>
      <c r="FJ71" s="257"/>
      <c r="FK71" s="257"/>
      <c r="FL71" s="257"/>
      <c r="FM71" s="257"/>
      <c r="FN71" s="257"/>
      <c r="FO71" s="257"/>
      <c r="FP71" s="257"/>
      <c r="FQ71" s="257"/>
      <c r="FR71" s="257"/>
      <c r="FS71" s="257"/>
      <c r="FT71" s="257"/>
      <c r="FU71" s="257"/>
      <c r="FV71" s="257"/>
      <c r="FW71" s="257"/>
      <c r="FX71" s="257"/>
      <c r="FY71" s="257"/>
      <c r="FZ71" s="257"/>
      <c r="GA71" s="257"/>
      <c r="GB71" s="257"/>
      <c r="GC71" s="257"/>
      <c r="GD71" s="257"/>
      <c r="GE71" s="257"/>
      <c r="GF71" s="257"/>
      <c r="GG71" s="257"/>
      <c r="GH71" s="257"/>
      <c r="GI71" s="257"/>
      <c r="GJ71" s="257"/>
      <c r="GK71" s="257"/>
      <c r="GL71" s="257"/>
      <c r="GM71" s="257"/>
      <c r="GN71" s="257"/>
      <c r="GO71" s="257"/>
      <c r="GP71" s="257"/>
      <c r="GQ71" s="257"/>
      <c r="GR71" s="257"/>
      <c r="GS71" s="257"/>
      <c r="GT71" s="257"/>
      <c r="GU71" s="257"/>
      <c r="GV71" s="257"/>
      <c r="GW71" s="257"/>
      <c r="GX71" s="257"/>
      <c r="GY71" s="257"/>
      <c r="GZ71" s="257"/>
      <c r="HA71" s="257"/>
      <c r="HB71" s="257"/>
      <c r="HC71" s="257"/>
      <c r="HD71" s="257"/>
      <c r="HE71" s="257"/>
      <c r="HF71" s="257"/>
      <c r="HG71" s="257"/>
      <c r="HH71" s="257"/>
      <c r="HI71" s="257"/>
      <c r="HJ71" s="257"/>
      <c r="HK71" s="257"/>
      <c r="HL71" s="257"/>
      <c r="HM71" s="257"/>
      <c r="HN71" s="257"/>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V71" s="257"/>
      <c r="IW71" s="257"/>
      <c r="IX71" s="257"/>
      <c r="IY71" s="257"/>
      <c r="IZ71" s="257"/>
      <c r="JA71" s="257"/>
      <c r="JB71" s="257"/>
      <c r="JC71" s="257"/>
      <c r="JD71" s="257"/>
      <c r="JE71" s="257"/>
      <c r="JF71" s="257"/>
      <c r="JG71" s="257"/>
      <c r="JH71" s="257"/>
      <c r="JI71" s="257"/>
      <c r="JJ71" s="257"/>
      <c r="JK71" s="257"/>
      <c r="JL71" s="257"/>
      <c r="JM71" s="257"/>
      <c r="JN71" s="257"/>
      <c r="JO71" s="257"/>
      <c r="JP71" s="257"/>
      <c r="JQ71" s="257"/>
      <c r="JR71" s="257"/>
      <c r="JS71" s="257"/>
      <c r="JT71" s="257"/>
      <c r="JU71" s="257"/>
      <c r="JV71" s="257"/>
      <c r="JW71" s="257"/>
      <c r="JX71" s="257"/>
      <c r="JY71" s="257"/>
      <c r="JZ71" s="257"/>
      <c r="KA71" s="257"/>
      <c r="KB71" s="257"/>
      <c r="KC71" s="257"/>
      <c r="KD71" s="257"/>
      <c r="KE71" s="257"/>
      <c r="KF71" s="257"/>
      <c r="KG71" s="257"/>
      <c r="KH71" s="257"/>
      <c r="KI71" s="257"/>
      <c r="KJ71" s="257"/>
      <c r="KK71" s="257"/>
      <c r="KL71" s="257"/>
      <c r="KM71" s="257"/>
      <c r="KN71" s="257"/>
      <c r="KO71" s="257"/>
      <c r="KP71" s="257"/>
      <c r="KQ71" s="257"/>
      <c r="KR71" s="257"/>
      <c r="KS71" s="257"/>
      <c r="KT71" s="257"/>
      <c r="KU71" s="257"/>
      <c r="KV71" s="257"/>
      <c r="KW71" s="257"/>
      <c r="KX71" s="257"/>
      <c r="KY71" s="257"/>
      <c r="KZ71" s="257"/>
      <c r="LA71" s="257"/>
      <c r="LB71" s="257"/>
      <c r="LC71" s="257"/>
      <c r="LD71" s="257"/>
      <c r="LE71" s="257"/>
      <c r="LF71" s="257"/>
      <c r="LG71" s="257"/>
      <c r="LH71" s="257"/>
      <c r="LI71" s="257"/>
      <c r="LJ71" s="257"/>
      <c r="LK71" s="257"/>
      <c r="LL71" s="257"/>
      <c r="LM71" s="257"/>
      <c r="LN71" s="257"/>
      <c r="LO71" s="257"/>
      <c r="LP71" s="257"/>
      <c r="LQ71" s="257"/>
      <c r="LR71" s="257"/>
      <c r="LS71" s="257"/>
      <c r="LT71" s="257"/>
      <c r="LU71" s="257"/>
      <c r="LV71" s="257"/>
      <c r="LW71" s="257"/>
      <c r="LX71" s="257"/>
      <c r="LY71" s="257"/>
      <c r="LZ71" s="257"/>
      <c r="MA71" s="257"/>
      <c r="MB71" s="257"/>
      <c r="MC71" s="257"/>
      <c r="MD71" s="257"/>
      <c r="ME71" s="257"/>
      <c r="MF71" s="257"/>
      <c r="MG71" s="257"/>
      <c r="MH71" s="257"/>
      <c r="MI71" s="257"/>
      <c r="MJ71" s="257"/>
      <c r="MK71" s="257"/>
      <c r="ML71" s="257"/>
      <c r="MM71" s="257"/>
      <c r="MN71" s="257"/>
      <c r="MO71" s="257"/>
      <c r="MP71" s="257"/>
      <c r="MQ71" s="257"/>
      <c r="MR71" s="257"/>
      <c r="MS71" s="257"/>
      <c r="MT71" s="257"/>
      <c r="MU71" s="257"/>
      <c r="MV71" s="257"/>
      <c r="MW71" s="257"/>
      <c r="MX71" s="257"/>
      <c r="MY71" s="257"/>
      <c r="MZ71" s="257"/>
      <c r="NA71" s="257"/>
      <c r="NB71" s="257"/>
      <c r="NC71" s="257"/>
      <c r="ND71" s="257"/>
      <c r="NE71" s="259"/>
      <c r="NF71" s="259"/>
      <c r="NG71" s="259"/>
      <c r="NH71" s="259"/>
      <c r="NI71" s="259"/>
      <c r="NJ71" s="259"/>
      <c r="NK71" s="259"/>
      <c r="NL71" s="259"/>
      <c r="NM71" s="259"/>
      <c r="NN71" s="259"/>
      <c r="NO71" s="259"/>
      <c r="NP71" s="259"/>
      <c r="NQ71" s="259"/>
      <c r="NR71" s="259"/>
      <c r="NS71" s="259"/>
      <c r="NT71" s="259"/>
      <c r="NU71" s="259"/>
      <c r="NV71" s="259"/>
      <c r="NW71" s="259"/>
      <c r="NX71" s="259"/>
      <c r="NY71" s="259"/>
      <c r="NZ71" s="259"/>
      <c r="OA71" s="259"/>
      <c r="OB71" s="259"/>
      <c r="OC71" s="259"/>
      <c r="OD71" s="259"/>
      <c r="OE71" s="259"/>
      <c r="OF71" s="259"/>
      <c r="OG71" s="259"/>
      <c r="OH71" s="259"/>
      <c r="OI71" s="259"/>
      <c r="OJ71" s="259"/>
      <c r="OK71" s="259"/>
      <c r="OL71" s="259"/>
      <c r="OM71" s="259"/>
      <c r="ON71" s="259"/>
      <c r="OO71" s="259"/>
      <c r="OP71" s="259"/>
      <c r="OQ71" s="259"/>
      <c r="OR71" s="259"/>
      <c r="OS71" s="259"/>
      <c r="OT71" s="259"/>
      <c r="OU71" s="259"/>
      <c r="OV71" s="259"/>
      <c r="OW71" s="259"/>
      <c r="OX71" s="259"/>
      <c r="OY71" s="259"/>
      <c r="OZ71" s="259"/>
      <c r="PA71" s="259"/>
      <c r="PB71" s="259"/>
      <c r="PC71" s="259"/>
      <c r="PD71" s="259"/>
      <c r="PE71" s="259"/>
      <c r="PF71" s="259"/>
      <c r="PG71" s="259"/>
      <c r="PH71" s="259"/>
      <c r="PI71" s="259"/>
      <c r="PJ71" s="259"/>
      <c r="PK71" s="259"/>
      <c r="PL71" s="259"/>
      <c r="PM71" s="259"/>
      <c r="PN71" s="259"/>
      <c r="PO71" s="259"/>
      <c r="PP71" s="259"/>
      <c r="PQ71" s="259"/>
      <c r="PR71" s="259"/>
      <c r="PS71" s="259"/>
      <c r="PT71" s="259"/>
      <c r="PU71" s="259"/>
      <c r="PV71" s="259"/>
      <c r="PW71" s="259"/>
      <c r="PX71" s="259"/>
      <c r="PY71" s="259"/>
      <c r="PZ71" s="259"/>
      <c r="QA71" s="259"/>
      <c r="QB71" s="259"/>
      <c r="QC71" s="259"/>
      <c r="QD71" s="259"/>
      <c r="QE71" s="259"/>
      <c r="QF71" s="259"/>
      <c r="QG71" s="259"/>
      <c r="QH71" s="259"/>
      <c r="QI71" s="259"/>
      <c r="QJ71" s="259"/>
      <c r="QK71" s="259"/>
      <c r="QL71" s="259"/>
      <c r="QM71" s="259"/>
      <c r="QN71" s="259"/>
      <c r="QP71" s="266">
        <v>0</v>
      </c>
      <c r="WM71" s="159"/>
      <c r="WN71" s="159"/>
      <c r="WO71" s="159"/>
      <c r="WP71" s="251">
        <v>238200</v>
      </c>
      <c r="WQ71" s="219"/>
      <c r="WR71" s="219">
        <v>238200</v>
      </c>
      <c r="XE71" s="159"/>
      <c r="XH71" s="266">
        <v>0</v>
      </c>
      <c r="YJ71" s="159"/>
      <c r="YK71" s="159"/>
      <c r="YM71" s="266">
        <v>0</v>
      </c>
      <c r="YN71" s="172"/>
      <c r="ZQ71" s="159"/>
      <c r="ZR71" s="159"/>
      <c r="ZS71" s="159"/>
    </row>
    <row r="72" spans="1:695">
      <c r="A72" s="261">
        <v>66</v>
      </c>
      <c r="B72" s="262" t="s">
        <v>214</v>
      </c>
      <c r="C72" s="240" t="s">
        <v>215</v>
      </c>
      <c r="D72" s="240" t="s">
        <v>216</v>
      </c>
      <c r="E72" s="250">
        <v>1656665</v>
      </c>
      <c r="F72" s="241" t="s">
        <v>453</v>
      </c>
      <c r="G72" s="251">
        <v>1656665</v>
      </c>
      <c r="H72" s="263"/>
      <c r="I72" s="264"/>
      <c r="J72" s="264"/>
      <c r="K72" s="264"/>
      <c r="L72" s="264"/>
      <c r="M72" s="264"/>
      <c r="N72" s="264"/>
      <c r="O72" s="264"/>
      <c r="P72" s="264"/>
      <c r="Q72" s="264"/>
      <c r="R72" s="264"/>
      <c r="S72" s="264"/>
      <c r="T72" s="264"/>
      <c r="U72" s="265">
        <v>250000</v>
      </c>
      <c r="V72" s="265">
        <v>0</v>
      </c>
      <c r="W72" s="265">
        <v>24000</v>
      </c>
      <c r="X72" s="265">
        <v>41400</v>
      </c>
      <c r="Y72" s="265">
        <v>136600</v>
      </c>
      <c r="Z72" s="265">
        <v>135000</v>
      </c>
      <c r="AA72" s="264">
        <v>337000</v>
      </c>
      <c r="AB72" s="257"/>
      <c r="AC72" s="257"/>
      <c r="AD72" s="265">
        <v>66000</v>
      </c>
      <c r="AE72" s="265"/>
      <c r="AF72" s="265">
        <v>386500</v>
      </c>
      <c r="AG72" s="257">
        <v>157750</v>
      </c>
      <c r="AH72" s="257">
        <v>4500</v>
      </c>
      <c r="AI72" s="257">
        <v>108800</v>
      </c>
      <c r="AJ72" s="257">
        <v>205090</v>
      </c>
      <c r="AK72" s="257"/>
      <c r="AL72" s="257">
        <v>52890</v>
      </c>
      <c r="AM72" s="257"/>
      <c r="AN72" s="257">
        <v>32250</v>
      </c>
      <c r="AO72" s="257"/>
      <c r="AP72" s="257">
        <v>34760</v>
      </c>
      <c r="AQ72" s="257"/>
      <c r="AR72" s="257"/>
      <c r="AS72" s="257"/>
      <c r="AT72" s="257">
        <v>21125</v>
      </c>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6"/>
      <c r="DZ72" s="256"/>
      <c r="EA72" s="257"/>
      <c r="EB72" s="257"/>
      <c r="EC72" s="257"/>
      <c r="ED72" s="257"/>
      <c r="EE72" s="257"/>
      <c r="EF72" s="257"/>
      <c r="EG72" s="257"/>
      <c r="EH72" s="256"/>
      <c r="EI72" s="257"/>
      <c r="EJ72" s="257"/>
      <c r="EK72" s="257"/>
      <c r="EL72" s="257"/>
      <c r="EM72" s="257"/>
      <c r="EN72" s="257"/>
      <c r="EO72" s="257"/>
      <c r="EP72" s="257"/>
      <c r="EQ72" s="257"/>
      <c r="ER72" s="257"/>
      <c r="ES72" s="257"/>
      <c r="ET72" s="257"/>
      <c r="EU72" s="257"/>
      <c r="EV72" s="257"/>
      <c r="EW72" s="257"/>
      <c r="EX72" s="257"/>
      <c r="EY72" s="257"/>
      <c r="EZ72" s="257"/>
      <c r="FA72" s="257"/>
      <c r="FB72" s="257"/>
      <c r="FC72" s="257"/>
      <c r="FD72" s="257"/>
      <c r="FE72" s="257"/>
      <c r="FF72" s="257"/>
      <c r="FG72" s="257"/>
      <c r="FH72" s="257"/>
      <c r="FI72" s="257"/>
      <c r="FJ72" s="257"/>
      <c r="FK72" s="257"/>
      <c r="FL72" s="257"/>
      <c r="FM72" s="257"/>
      <c r="FN72" s="257"/>
      <c r="FO72" s="257"/>
      <c r="FP72" s="257"/>
      <c r="FQ72" s="257"/>
      <c r="FR72" s="257"/>
      <c r="FS72" s="257"/>
      <c r="FT72" s="257"/>
      <c r="FU72" s="257"/>
      <c r="FV72" s="257"/>
      <c r="FW72" s="257"/>
      <c r="FX72" s="257"/>
      <c r="FY72" s="257"/>
      <c r="FZ72" s="257"/>
      <c r="GA72" s="257"/>
      <c r="GB72" s="257"/>
      <c r="GC72" s="257"/>
      <c r="GD72" s="257"/>
      <c r="GE72" s="257"/>
      <c r="GF72" s="257"/>
      <c r="GG72" s="257"/>
      <c r="GH72" s="257"/>
      <c r="GI72" s="257"/>
      <c r="GJ72" s="257"/>
      <c r="GK72" s="257"/>
      <c r="GL72" s="257"/>
      <c r="GM72" s="257"/>
      <c r="GN72" s="257"/>
      <c r="GO72" s="257"/>
      <c r="GP72" s="257"/>
      <c r="GQ72" s="257"/>
      <c r="GR72" s="257"/>
      <c r="GS72" s="257"/>
      <c r="GT72" s="257"/>
      <c r="GU72" s="257"/>
      <c r="GV72" s="257"/>
      <c r="GW72" s="257"/>
      <c r="GX72" s="257"/>
      <c r="GY72" s="257"/>
      <c r="GZ72" s="257"/>
      <c r="HA72" s="257"/>
      <c r="HB72" s="257"/>
      <c r="HC72" s="257"/>
      <c r="HD72" s="257"/>
      <c r="HE72" s="257"/>
      <c r="HF72" s="257"/>
      <c r="HG72" s="257"/>
      <c r="HH72" s="257"/>
      <c r="HI72" s="257"/>
      <c r="HJ72" s="257"/>
      <c r="HK72" s="257"/>
      <c r="HL72" s="257"/>
      <c r="HM72" s="257"/>
      <c r="HN72" s="257"/>
      <c r="HO72" s="257"/>
      <c r="HP72" s="257"/>
      <c r="HQ72" s="257"/>
      <c r="HR72" s="257"/>
      <c r="HS72" s="257"/>
      <c r="HT72" s="257"/>
      <c r="HU72" s="257"/>
      <c r="HV72" s="257"/>
      <c r="HW72" s="257"/>
      <c r="HX72" s="257"/>
      <c r="HY72" s="257"/>
      <c r="HZ72" s="257"/>
      <c r="IA72" s="257"/>
      <c r="IB72" s="257"/>
      <c r="IC72" s="257"/>
      <c r="ID72" s="257"/>
      <c r="IE72" s="257"/>
      <c r="IF72" s="257"/>
      <c r="IG72" s="257"/>
      <c r="IH72" s="257"/>
      <c r="II72" s="257"/>
      <c r="IJ72" s="257"/>
      <c r="IK72" s="257"/>
      <c r="IL72" s="257"/>
      <c r="IM72" s="257"/>
      <c r="IN72" s="257"/>
      <c r="IO72" s="257"/>
      <c r="IP72" s="257"/>
      <c r="IQ72" s="257"/>
      <c r="IR72" s="257"/>
      <c r="IS72" s="257"/>
      <c r="IT72" s="257"/>
      <c r="IU72" s="257"/>
      <c r="IV72" s="257"/>
      <c r="IW72" s="257"/>
      <c r="IX72" s="257"/>
      <c r="IY72" s="257"/>
      <c r="IZ72" s="257"/>
      <c r="JA72" s="257"/>
      <c r="JB72" s="257"/>
      <c r="JC72" s="257"/>
      <c r="JD72" s="257"/>
      <c r="JE72" s="257"/>
      <c r="JF72" s="257"/>
      <c r="JG72" s="257"/>
      <c r="JH72" s="257"/>
      <c r="JI72" s="257"/>
      <c r="JJ72" s="257"/>
      <c r="JK72" s="257"/>
      <c r="JL72" s="257"/>
      <c r="JM72" s="257"/>
      <c r="JN72" s="257"/>
      <c r="JO72" s="257"/>
      <c r="JP72" s="257"/>
      <c r="JQ72" s="257"/>
      <c r="JR72" s="257"/>
      <c r="JS72" s="257"/>
      <c r="JT72" s="257"/>
      <c r="JU72" s="257"/>
      <c r="JV72" s="257"/>
      <c r="JW72" s="257"/>
      <c r="JX72" s="257"/>
      <c r="JY72" s="257"/>
      <c r="JZ72" s="257"/>
      <c r="KA72" s="257"/>
      <c r="KB72" s="257"/>
      <c r="KC72" s="257"/>
      <c r="KD72" s="257"/>
      <c r="KE72" s="257"/>
      <c r="KF72" s="257"/>
      <c r="KG72" s="257"/>
      <c r="KH72" s="257"/>
      <c r="KI72" s="257"/>
      <c r="KJ72" s="257"/>
      <c r="KK72" s="257"/>
      <c r="KL72" s="257"/>
      <c r="KM72" s="257"/>
      <c r="KN72" s="257"/>
      <c r="KO72" s="257"/>
      <c r="KP72" s="257"/>
      <c r="KQ72" s="257"/>
      <c r="KR72" s="257"/>
      <c r="KS72" s="257"/>
      <c r="KT72" s="257"/>
      <c r="KU72" s="257"/>
      <c r="KV72" s="257"/>
      <c r="KW72" s="257"/>
      <c r="KX72" s="257"/>
      <c r="KY72" s="257"/>
      <c r="KZ72" s="257"/>
      <c r="LA72" s="257"/>
      <c r="LB72" s="257"/>
      <c r="LC72" s="257"/>
      <c r="LD72" s="257"/>
      <c r="LE72" s="257"/>
      <c r="LF72" s="257"/>
      <c r="LG72" s="257"/>
      <c r="LH72" s="257"/>
      <c r="LI72" s="257"/>
      <c r="LJ72" s="257"/>
      <c r="LK72" s="257"/>
      <c r="LL72" s="257"/>
      <c r="LM72" s="257"/>
      <c r="LN72" s="257"/>
      <c r="LO72" s="257"/>
      <c r="LP72" s="257"/>
      <c r="LQ72" s="257"/>
      <c r="LR72" s="257"/>
      <c r="LS72" s="257"/>
      <c r="LT72" s="257"/>
      <c r="LU72" s="257"/>
      <c r="LV72" s="257"/>
      <c r="LW72" s="257"/>
      <c r="LX72" s="257"/>
      <c r="LY72" s="257"/>
      <c r="LZ72" s="257"/>
      <c r="MA72" s="257"/>
      <c r="MB72" s="257"/>
      <c r="MC72" s="257"/>
      <c r="MD72" s="257"/>
      <c r="ME72" s="257"/>
      <c r="MF72" s="257"/>
      <c r="MG72" s="257"/>
      <c r="MH72" s="257"/>
      <c r="MI72" s="257"/>
      <c r="MJ72" s="257"/>
      <c r="MK72" s="257"/>
      <c r="ML72" s="257"/>
      <c r="MM72" s="257"/>
      <c r="MN72" s="257"/>
      <c r="MO72" s="257"/>
      <c r="MP72" s="257"/>
      <c r="MQ72" s="257"/>
      <c r="MR72" s="257"/>
      <c r="MS72" s="257"/>
      <c r="MT72" s="257"/>
      <c r="MU72" s="257"/>
      <c r="MV72" s="257"/>
      <c r="MW72" s="257"/>
      <c r="MX72" s="257"/>
      <c r="MY72" s="257"/>
      <c r="MZ72" s="257"/>
      <c r="NA72" s="257"/>
      <c r="NB72" s="257"/>
      <c r="NC72" s="257"/>
      <c r="ND72" s="257"/>
      <c r="NE72" s="259"/>
      <c r="NF72" s="259"/>
      <c r="NG72" s="259"/>
      <c r="NH72" s="259"/>
      <c r="NI72" s="259"/>
      <c r="NJ72" s="259"/>
      <c r="NK72" s="259"/>
      <c r="NL72" s="259"/>
      <c r="NM72" s="259"/>
      <c r="NN72" s="259"/>
      <c r="NO72" s="259"/>
      <c r="NP72" s="259"/>
      <c r="NQ72" s="259"/>
      <c r="NR72" s="259"/>
      <c r="NS72" s="259"/>
      <c r="NT72" s="259"/>
      <c r="NU72" s="259"/>
      <c r="NV72" s="259"/>
      <c r="NW72" s="259"/>
      <c r="NX72" s="259"/>
      <c r="NY72" s="259"/>
      <c r="NZ72" s="259"/>
      <c r="OA72" s="259"/>
      <c r="OB72" s="259"/>
      <c r="OC72" s="259"/>
      <c r="OD72" s="259"/>
      <c r="OE72" s="259"/>
      <c r="OF72" s="259"/>
      <c r="OG72" s="259"/>
      <c r="OH72" s="259"/>
      <c r="OI72" s="259"/>
      <c r="OJ72" s="259"/>
      <c r="OK72" s="259"/>
      <c r="OL72" s="259"/>
      <c r="OM72" s="259"/>
      <c r="ON72" s="259"/>
      <c r="OO72" s="259"/>
      <c r="OP72" s="259"/>
      <c r="OQ72" s="259"/>
      <c r="OR72" s="259"/>
      <c r="OS72" s="259"/>
      <c r="OT72" s="259"/>
      <c r="OU72" s="259"/>
      <c r="OV72" s="259"/>
      <c r="OW72" s="259"/>
      <c r="OX72" s="259"/>
      <c r="OY72" s="259"/>
      <c r="OZ72" s="259"/>
      <c r="PA72" s="259"/>
      <c r="PB72" s="259"/>
      <c r="PC72" s="259"/>
      <c r="PD72" s="259"/>
      <c r="PE72" s="259"/>
      <c r="PF72" s="259"/>
      <c r="PG72" s="259"/>
      <c r="PH72" s="259"/>
      <c r="PI72" s="259"/>
      <c r="PJ72" s="259"/>
      <c r="PK72" s="259"/>
      <c r="PL72" s="259"/>
      <c r="PM72" s="259"/>
      <c r="PN72" s="259"/>
      <c r="PO72" s="259"/>
      <c r="PP72" s="259"/>
      <c r="PQ72" s="259"/>
      <c r="PR72" s="259"/>
      <c r="PS72" s="259"/>
      <c r="PT72" s="259"/>
      <c r="PU72" s="259"/>
      <c r="PV72" s="259"/>
      <c r="PW72" s="259"/>
      <c r="PX72" s="259"/>
      <c r="PY72" s="259"/>
      <c r="PZ72" s="259"/>
      <c r="QA72" s="259"/>
      <c r="QB72" s="259"/>
      <c r="QC72" s="259"/>
      <c r="QD72" s="259"/>
      <c r="QE72" s="259"/>
      <c r="QF72" s="259"/>
      <c r="QG72" s="259"/>
      <c r="QH72" s="259"/>
      <c r="QI72" s="259"/>
      <c r="QJ72" s="259"/>
      <c r="QK72" s="259"/>
      <c r="QL72" s="259"/>
      <c r="QM72" s="259"/>
      <c r="QN72" s="259"/>
      <c r="QP72" s="266">
        <v>0</v>
      </c>
      <c r="WM72" s="159"/>
      <c r="WN72" s="159"/>
      <c r="WO72" s="159"/>
      <c r="WP72" s="251">
        <v>129660</v>
      </c>
      <c r="WQ72" s="219"/>
      <c r="WR72" s="219">
        <v>129660</v>
      </c>
      <c r="XE72" s="159"/>
      <c r="XH72" s="266">
        <v>0</v>
      </c>
      <c r="YJ72" s="159"/>
      <c r="YK72" s="159"/>
      <c r="YM72" s="266">
        <v>0</v>
      </c>
      <c r="YN72" s="172"/>
      <c r="ZQ72" s="159"/>
      <c r="ZR72" s="159"/>
      <c r="ZS72" s="159"/>
    </row>
    <row r="73" spans="1:695">
      <c r="A73" s="261">
        <v>67</v>
      </c>
      <c r="B73" s="262" t="s">
        <v>217</v>
      </c>
      <c r="C73" s="240" t="s">
        <v>218</v>
      </c>
      <c r="D73" s="240" t="s">
        <v>219</v>
      </c>
      <c r="E73" s="250">
        <v>936310</v>
      </c>
      <c r="F73" s="241" t="s">
        <v>454</v>
      </c>
      <c r="G73" s="251">
        <v>936310</v>
      </c>
      <c r="H73" s="263"/>
      <c r="I73" s="264"/>
      <c r="J73" s="264"/>
      <c r="K73" s="264"/>
      <c r="L73" s="264"/>
      <c r="M73" s="264"/>
      <c r="N73" s="264"/>
      <c r="O73" s="264"/>
      <c r="P73" s="264"/>
      <c r="Q73" s="264"/>
      <c r="R73" s="264"/>
      <c r="S73" s="264"/>
      <c r="T73" s="264"/>
      <c r="U73" s="265">
        <v>187500</v>
      </c>
      <c r="V73" s="265">
        <v>18000</v>
      </c>
      <c r="W73" s="265">
        <v>24000</v>
      </c>
      <c r="X73" s="265">
        <v>41400</v>
      </c>
      <c r="Y73" s="265">
        <v>0</v>
      </c>
      <c r="Z73" s="265">
        <v>70000</v>
      </c>
      <c r="AA73" s="264">
        <v>153400</v>
      </c>
      <c r="AB73" s="257"/>
      <c r="AC73" s="257"/>
      <c r="AD73" s="265">
        <v>66000</v>
      </c>
      <c r="AE73" s="265"/>
      <c r="AF73" s="265">
        <v>265400</v>
      </c>
      <c r="AG73" s="257">
        <v>31750</v>
      </c>
      <c r="AH73" s="257">
        <v>2250</v>
      </c>
      <c r="AI73" s="257"/>
      <c r="AJ73" s="257">
        <v>121000</v>
      </c>
      <c r="AK73" s="257"/>
      <c r="AL73" s="257">
        <v>52890</v>
      </c>
      <c r="AM73" s="257"/>
      <c r="AN73" s="257">
        <v>32250</v>
      </c>
      <c r="AO73" s="257"/>
      <c r="AP73" s="257"/>
      <c r="AQ73" s="257"/>
      <c r="AR73" s="257"/>
      <c r="AS73" s="257"/>
      <c r="AT73" s="257">
        <v>23870</v>
      </c>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6"/>
      <c r="DZ73" s="256"/>
      <c r="EA73" s="257"/>
      <c r="EB73" s="257"/>
      <c r="EC73" s="257"/>
      <c r="ED73" s="257"/>
      <c r="EE73" s="257"/>
      <c r="EF73" s="257"/>
      <c r="EG73" s="257"/>
      <c r="EH73" s="256"/>
      <c r="EI73" s="257"/>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57"/>
      <c r="FV73" s="257"/>
      <c r="FW73" s="257"/>
      <c r="FX73" s="257"/>
      <c r="FY73" s="257"/>
      <c r="FZ73" s="257"/>
      <c r="GA73" s="257"/>
      <c r="GB73" s="257"/>
      <c r="GC73" s="257"/>
      <c r="GD73" s="257"/>
      <c r="GE73" s="257"/>
      <c r="GF73" s="257"/>
      <c r="GG73" s="257"/>
      <c r="GH73" s="257"/>
      <c r="GI73" s="257"/>
      <c r="GJ73" s="257"/>
      <c r="GK73" s="257"/>
      <c r="GL73" s="257"/>
      <c r="GM73" s="257"/>
      <c r="GN73" s="257"/>
      <c r="GO73" s="257"/>
      <c r="GP73" s="257"/>
      <c r="GQ73" s="257"/>
      <c r="GR73" s="257"/>
      <c r="GS73" s="257"/>
      <c r="GT73" s="257"/>
      <c r="GU73" s="257"/>
      <c r="GV73" s="257"/>
      <c r="GW73" s="257"/>
      <c r="GX73" s="257"/>
      <c r="GY73" s="257"/>
      <c r="GZ73" s="257"/>
      <c r="HA73" s="257"/>
      <c r="HB73" s="257"/>
      <c r="HC73" s="257"/>
      <c r="HD73" s="257"/>
      <c r="HE73" s="257"/>
      <c r="HF73" s="257"/>
      <c r="HG73" s="257"/>
      <c r="HH73" s="257"/>
      <c r="HI73" s="257"/>
      <c r="HJ73" s="257"/>
      <c r="HK73" s="257"/>
      <c r="HL73" s="257"/>
      <c r="HM73" s="257"/>
      <c r="HN73" s="257"/>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V73" s="257"/>
      <c r="IW73" s="257"/>
      <c r="IX73" s="257"/>
      <c r="IY73" s="257"/>
      <c r="IZ73" s="257"/>
      <c r="JA73" s="257"/>
      <c r="JB73" s="257"/>
      <c r="JC73" s="257"/>
      <c r="JD73" s="257"/>
      <c r="JE73" s="257"/>
      <c r="JF73" s="257"/>
      <c r="JG73" s="257"/>
      <c r="JH73" s="257"/>
      <c r="JI73" s="257"/>
      <c r="JJ73" s="257"/>
      <c r="JK73" s="257"/>
      <c r="JL73" s="257"/>
      <c r="JM73" s="257"/>
      <c r="JN73" s="257"/>
      <c r="JO73" s="257"/>
      <c r="JP73" s="257"/>
      <c r="JQ73" s="257"/>
      <c r="JR73" s="257"/>
      <c r="JS73" s="257"/>
      <c r="JT73" s="257"/>
      <c r="JU73" s="257"/>
      <c r="JV73" s="257"/>
      <c r="JW73" s="257"/>
      <c r="JX73" s="257"/>
      <c r="JY73" s="257"/>
      <c r="JZ73" s="257"/>
      <c r="KA73" s="257"/>
      <c r="KB73" s="257"/>
      <c r="KC73" s="257"/>
      <c r="KD73" s="257"/>
      <c r="KE73" s="257"/>
      <c r="KF73" s="257"/>
      <c r="KG73" s="257"/>
      <c r="KH73" s="257"/>
      <c r="KI73" s="257"/>
      <c r="KJ73" s="257"/>
      <c r="KK73" s="257"/>
      <c r="KL73" s="257"/>
      <c r="KM73" s="257"/>
      <c r="KN73" s="257"/>
      <c r="KO73" s="257"/>
      <c r="KP73" s="257"/>
      <c r="KQ73" s="257"/>
      <c r="KR73" s="257"/>
      <c r="KS73" s="257"/>
      <c r="KT73" s="257"/>
      <c r="KU73" s="257"/>
      <c r="KV73" s="257"/>
      <c r="KW73" s="257"/>
      <c r="KX73" s="257"/>
      <c r="KY73" s="257"/>
      <c r="KZ73" s="257"/>
      <c r="LA73" s="257"/>
      <c r="LB73" s="257"/>
      <c r="LC73" s="257"/>
      <c r="LD73" s="257"/>
      <c r="LE73" s="257"/>
      <c r="LF73" s="257"/>
      <c r="LG73" s="257"/>
      <c r="LH73" s="257"/>
      <c r="LI73" s="257"/>
      <c r="LJ73" s="257"/>
      <c r="LK73" s="257"/>
      <c r="LL73" s="257"/>
      <c r="LM73" s="257"/>
      <c r="LN73" s="257"/>
      <c r="LO73" s="257"/>
      <c r="LP73" s="257"/>
      <c r="LQ73" s="257"/>
      <c r="LR73" s="257"/>
      <c r="LS73" s="257"/>
      <c r="LT73" s="257"/>
      <c r="LU73" s="257"/>
      <c r="LV73" s="257"/>
      <c r="LW73" s="257"/>
      <c r="LX73" s="257"/>
      <c r="LY73" s="257"/>
      <c r="LZ73" s="257"/>
      <c r="MA73" s="257"/>
      <c r="MB73" s="257"/>
      <c r="MC73" s="257"/>
      <c r="MD73" s="257"/>
      <c r="ME73" s="257"/>
      <c r="MF73" s="257"/>
      <c r="MG73" s="257"/>
      <c r="MH73" s="257"/>
      <c r="MI73" s="257"/>
      <c r="MJ73" s="257"/>
      <c r="MK73" s="257"/>
      <c r="ML73" s="257"/>
      <c r="MM73" s="257"/>
      <c r="MN73" s="257"/>
      <c r="MO73" s="257"/>
      <c r="MP73" s="257"/>
      <c r="MQ73" s="257"/>
      <c r="MR73" s="257"/>
      <c r="MS73" s="257"/>
      <c r="MT73" s="257"/>
      <c r="MU73" s="257"/>
      <c r="MV73" s="257"/>
      <c r="MW73" s="257"/>
      <c r="MX73" s="257"/>
      <c r="MY73" s="257"/>
      <c r="MZ73" s="257"/>
      <c r="NA73" s="257"/>
      <c r="NB73" s="257"/>
      <c r="NC73" s="257"/>
      <c r="ND73" s="257"/>
      <c r="NE73" s="259"/>
      <c r="NF73" s="259"/>
      <c r="NG73" s="259"/>
      <c r="NH73" s="259"/>
      <c r="NI73" s="259"/>
      <c r="NJ73" s="259"/>
      <c r="NK73" s="259"/>
      <c r="NL73" s="259"/>
      <c r="NM73" s="259"/>
      <c r="NN73" s="259"/>
      <c r="NO73" s="259"/>
      <c r="NP73" s="259"/>
      <c r="NQ73" s="259"/>
      <c r="NR73" s="259"/>
      <c r="NS73" s="259"/>
      <c r="NT73" s="259"/>
      <c r="NU73" s="259"/>
      <c r="NV73" s="259"/>
      <c r="NW73" s="259"/>
      <c r="NX73" s="259"/>
      <c r="NY73" s="259"/>
      <c r="NZ73" s="259"/>
      <c r="OA73" s="259"/>
      <c r="OB73" s="259"/>
      <c r="OC73" s="259"/>
      <c r="OD73" s="259"/>
      <c r="OE73" s="259"/>
      <c r="OF73" s="259"/>
      <c r="OG73" s="259"/>
      <c r="OH73" s="259"/>
      <c r="OI73" s="259"/>
      <c r="OJ73" s="259"/>
      <c r="OK73" s="259"/>
      <c r="OL73" s="259"/>
      <c r="OM73" s="259"/>
      <c r="ON73" s="259"/>
      <c r="OO73" s="259"/>
      <c r="OP73" s="259"/>
      <c r="OQ73" s="259"/>
      <c r="OR73" s="259"/>
      <c r="OS73" s="259"/>
      <c r="OT73" s="259"/>
      <c r="OU73" s="259"/>
      <c r="OV73" s="259"/>
      <c r="OW73" s="259"/>
      <c r="OX73" s="259"/>
      <c r="OY73" s="259"/>
      <c r="OZ73" s="259"/>
      <c r="PA73" s="259"/>
      <c r="PB73" s="259"/>
      <c r="PC73" s="259"/>
      <c r="PD73" s="259"/>
      <c r="PE73" s="259"/>
      <c r="PF73" s="259"/>
      <c r="PG73" s="259"/>
      <c r="PH73" s="259"/>
      <c r="PI73" s="259"/>
      <c r="PJ73" s="259"/>
      <c r="PK73" s="259"/>
      <c r="PL73" s="259"/>
      <c r="PM73" s="259"/>
      <c r="PN73" s="259"/>
      <c r="PO73" s="259"/>
      <c r="PP73" s="259"/>
      <c r="PQ73" s="259"/>
      <c r="PR73" s="259"/>
      <c r="PS73" s="259"/>
      <c r="PT73" s="259"/>
      <c r="PU73" s="259"/>
      <c r="PV73" s="259"/>
      <c r="PW73" s="259"/>
      <c r="PX73" s="259"/>
      <c r="PY73" s="259"/>
      <c r="PZ73" s="259"/>
      <c r="QA73" s="259"/>
      <c r="QB73" s="259"/>
      <c r="QC73" s="259"/>
      <c r="QD73" s="259"/>
      <c r="QE73" s="259"/>
      <c r="QF73" s="259"/>
      <c r="QG73" s="259"/>
      <c r="QH73" s="259"/>
      <c r="QI73" s="259"/>
      <c r="QJ73" s="259"/>
      <c r="QK73" s="259"/>
      <c r="QL73" s="259"/>
      <c r="QM73" s="259"/>
      <c r="QN73" s="259"/>
      <c r="QP73" s="266">
        <v>0</v>
      </c>
      <c r="WM73" s="159"/>
      <c r="WN73" s="159"/>
      <c r="WO73" s="159"/>
      <c r="WP73" s="251">
        <v>51480</v>
      </c>
      <c r="WQ73" s="219"/>
      <c r="WR73" s="219">
        <v>51480</v>
      </c>
      <c r="XE73" s="159"/>
      <c r="XH73" s="266">
        <v>0</v>
      </c>
      <c r="YJ73" s="159"/>
      <c r="YK73" s="159"/>
      <c r="YM73" s="266">
        <v>0</v>
      </c>
      <c r="YN73" s="172"/>
      <c r="ZQ73" s="159"/>
      <c r="ZR73" s="159"/>
      <c r="ZS73" s="159"/>
    </row>
    <row r="74" spans="1:695">
      <c r="A74" s="261">
        <v>68</v>
      </c>
      <c r="B74" s="262" t="s">
        <v>220</v>
      </c>
      <c r="C74" s="240" t="s">
        <v>221</v>
      </c>
      <c r="D74" s="240" t="s">
        <v>222</v>
      </c>
      <c r="E74" s="250">
        <v>1275605</v>
      </c>
      <c r="F74" s="241" t="s">
        <v>455</v>
      </c>
      <c r="G74" s="251">
        <v>1275605</v>
      </c>
      <c r="H74" s="263"/>
      <c r="I74" s="264"/>
      <c r="J74" s="264"/>
      <c r="K74" s="264"/>
      <c r="L74" s="264"/>
      <c r="M74" s="264"/>
      <c r="N74" s="264"/>
      <c r="O74" s="264"/>
      <c r="P74" s="264"/>
      <c r="Q74" s="264"/>
      <c r="R74" s="264"/>
      <c r="S74" s="264"/>
      <c r="T74" s="264"/>
      <c r="U74" s="265">
        <v>170000</v>
      </c>
      <c r="V74" s="265">
        <v>0</v>
      </c>
      <c r="W74" s="265">
        <v>24000</v>
      </c>
      <c r="X74" s="265">
        <v>41400</v>
      </c>
      <c r="Y74" s="265">
        <v>136600</v>
      </c>
      <c r="Z74" s="265">
        <v>161000</v>
      </c>
      <c r="AA74" s="264">
        <v>363000</v>
      </c>
      <c r="AB74" s="257"/>
      <c r="AC74" s="257">
        <v>165700</v>
      </c>
      <c r="AD74" s="265"/>
      <c r="AE74" s="265"/>
      <c r="AF74" s="265">
        <v>194400</v>
      </c>
      <c r="AG74" s="257">
        <v>46750</v>
      </c>
      <c r="AH74" s="257">
        <v>4500</v>
      </c>
      <c r="AI74" s="257"/>
      <c r="AJ74" s="257">
        <v>204400</v>
      </c>
      <c r="AK74" s="257"/>
      <c r="AL74" s="257"/>
      <c r="AM74" s="257">
        <v>68730</v>
      </c>
      <c r="AN74" s="257"/>
      <c r="AO74" s="257">
        <v>37000</v>
      </c>
      <c r="AP74" s="257"/>
      <c r="AQ74" s="257"/>
      <c r="AR74" s="257"/>
      <c r="AS74" s="257"/>
      <c r="AT74" s="257">
        <v>21125</v>
      </c>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6"/>
      <c r="DZ74" s="256"/>
      <c r="EA74" s="257"/>
      <c r="EB74" s="257"/>
      <c r="EC74" s="257"/>
      <c r="ED74" s="257"/>
      <c r="EE74" s="257"/>
      <c r="EF74" s="257"/>
      <c r="EG74" s="257"/>
      <c r="EH74" s="256"/>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57"/>
      <c r="FV74" s="257"/>
      <c r="FW74" s="257"/>
      <c r="FX74" s="257"/>
      <c r="FY74" s="257"/>
      <c r="FZ74" s="257"/>
      <c r="GA74" s="257"/>
      <c r="GB74" s="257"/>
      <c r="GC74" s="257"/>
      <c r="GD74" s="257"/>
      <c r="GE74" s="257"/>
      <c r="GF74" s="257"/>
      <c r="GG74" s="257"/>
      <c r="GH74" s="257"/>
      <c r="GI74" s="257"/>
      <c r="GJ74" s="257"/>
      <c r="GK74" s="257"/>
      <c r="GL74" s="257"/>
      <c r="GM74" s="257"/>
      <c r="GN74" s="257"/>
      <c r="GO74" s="257"/>
      <c r="GP74" s="257"/>
      <c r="GQ74" s="257"/>
      <c r="GR74" s="257"/>
      <c r="GS74" s="257"/>
      <c r="GT74" s="257"/>
      <c r="GU74" s="257"/>
      <c r="GV74" s="257"/>
      <c r="GW74" s="257"/>
      <c r="GX74" s="257"/>
      <c r="GY74" s="257"/>
      <c r="GZ74" s="257"/>
      <c r="HA74" s="257"/>
      <c r="HB74" s="257"/>
      <c r="HC74" s="257"/>
      <c r="HD74" s="257"/>
      <c r="HE74" s="257"/>
      <c r="HF74" s="257"/>
      <c r="HG74" s="257"/>
      <c r="HH74" s="257"/>
      <c r="HI74" s="257"/>
      <c r="HJ74" s="257"/>
      <c r="HK74" s="257"/>
      <c r="HL74" s="257"/>
      <c r="HM74" s="257"/>
      <c r="HN74" s="257"/>
      <c r="HO74" s="257"/>
      <c r="HP74" s="257"/>
      <c r="HQ74" s="257"/>
      <c r="HR74" s="257"/>
      <c r="HS74" s="257"/>
      <c r="HT74" s="257"/>
      <c r="HU74" s="257"/>
      <c r="HV74" s="257"/>
      <c r="HW74" s="257"/>
      <c r="HX74" s="257"/>
      <c r="HY74" s="257"/>
      <c r="HZ74" s="257"/>
      <c r="IA74" s="257"/>
      <c r="IB74" s="257"/>
      <c r="IC74" s="257"/>
      <c r="ID74" s="257"/>
      <c r="IE74" s="257"/>
      <c r="IF74" s="257"/>
      <c r="IG74" s="257"/>
      <c r="IH74" s="257"/>
      <c r="II74" s="257"/>
      <c r="IJ74" s="257"/>
      <c r="IK74" s="257"/>
      <c r="IL74" s="257"/>
      <c r="IM74" s="257"/>
      <c r="IN74" s="257"/>
      <c r="IO74" s="257"/>
      <c r="IP74" s="257"/>
      <c r="IQ74" s="257"/>
      <c r="IR74" s="257"/>
      <c r="IS74" s="257"/>
      <c r="IT74" s="257"/>
      <c r="IU74" s="257"/>
      <c r="IV74" s="257"/>
      <c r="IW74" s="257"/>
      <c r="IX74" s="257"/>
      <c r="IY74" s="257"/>
      <c r="IZ74" s="257"/>
      <c r="JA74" s="257"/>
      <c r="JB74" s="257"/>
      <c r="JC74" s="257"/>
      <c r="JD74" s="257"/>
      <c r="JE74" s="257"/>
      <c r="JF74" s="257"/>
      <c r="JG74" s="257"/>
      <c r="JH74" s="257"/>
      <c r="JI74" s="257"/>
      <c r="JJ74" s="257"/>
      <c r="JK74" s="257"/>
      <c r="JL74" s="257"/>
      <c r="JM74" s="257"/>
      <c r="JN74" s="257"/>
      <c r="JO74" s="257"/>
      <c r="JP74" s="257"/>
      <c r="JQ74" s="257"/>
      <c r="JR74" s="257"/>
      <c r="JS74" s="257"/>
      <c r="JT74" s="257"/>
      <c r="JU74" s="257"/>
      <c r="JV74" s="257"/>
      <c r="JW74" s="257"/>
      <c r="JX74" s="257"/>
      <c r="JY74" s="257"/>
      <c r="JZ74" s="257"/>
      <c r="KA74" s="257"/>
      <c r="KB74" s="257"/>
      <c r="KC74" s="257"/>
      <c r="KD74" s="257"/>
      <c r="KE74" s="257"/>
      <c r="KF74" s="257"/>
      <c r="KG74" s="257"/>
      <c r="KH74" s="257"/>
      <c r="KI74" s="257"/>
      <c r="KJ74" s="257"/>
      <c r="KK74" s="257"/>
      <c r="KL74" s="257"/>
      <c r="KM74" s="257"/>
      <c r="KN74" s="257"/>
      <c r="KO74" s="257"/>
      <c r="KP74" s="257"/>
      <c r="KQ74" s="257"/>
      <c r="KR74" s="257"/>
      <c r="KS74" s="257"/>
      <c r="KT74" s="257"/>
      <c r="KU74" s="257"/>
      <c r="KV74" s="257"/>
      <c r="KW74" s="257"/>
      <c r="KX74" s="257"/>
      <c r="KY74" s="257"/>
      <c r="KZ74" s="257"/>
      <c r="LA74" s="257"/>
      <c r="LB74" s="257"/>
      <c r="LC74" s="257"/>
      <c r="LD74" s="257"/>
      <c r="LE74" s="257"/>
      <c r="LF74" s="257"/>
      <c r="LG74" s="257"/>
      <c r="LH74" s="257"/>
      <c r="LI74" s="257"/>
      <c r="LJ74" s="257"/>
      <c r="LK74" s="257"/>
      <c r="LL74" s="257"/>
      <c r="LM74" s="257"/>
      <c r="LN74" s="257"/>
      <c r="LO74" s="257"/>
      <c r="LP74" s="257"/>
      <c r="LQ74" s="257"/>
      <c r="LR74" s="257"/>
      <c r="LS74" s="257"/>
      <c r="LT74" s="257"/>
      <c r="LU74" s="257"/>
      <c r="LV74" s="257"/>
      <c r="LW74" s="257"/>
      <c r="LX74" s="257"/>
      <c r="LY74" s="257"/>
      <c r="LZ74" s="257"/>
      <c r="MA74" s="257"/>
      <c r="MB74" s="257"/>
      <c r="MC74" s="257"/>
      <c r="MD74" s="257"/>
      <c r="ME74" s="257"/>
      <c r="MF74" s="257"/>
      <c r="MG74" s="257"/>
      <c r="MH74" s="257"/>
      <c r="MI74" s="257"/>
      <c r="MJ74" s="257"/>
      <c r="MK74" s="257"/>
      <c r="ML74" s="257"/>
      <c r="MM74" s="257"/>
      <c r="MN74" s="257"/>
      <c r="MO74" s="257"/>
      <c r="MP74" s="257"/>
      <c r="MQ74" s="257"/>
      <c r="MR74" s="257"/>
      <c r="MS74" s="257"/>
      <c r="MT74" s="257"/>
      <c r="MU74" s="257"/>
      <c r="MV74" s="257"/>
      <c r="MW74" s="257"/>
      <c r="MX74" s="257"/>
      <c r="MY74" s="257"/>
      <c r="MZ74" s="257"/>
      <c r="NA74" s="257"/>
      <c r="NB74" s="257"/>
      <c r="NC74" s="257"/>
      <c r="ND74" s="257"/>
      <c r="NE74" s="259"/>
      <c r="NF74" s="259"/>
      <c r="NG74" s="259"/>
      <c r="NH74" s="259"/>
      <c r="NI74" s="259"/>
      <c r="NJ74" s="259"/>
      <c r="NK74" s="259"/>
      <c r="NL74" s="259"/>
      <c r="NM74" s="259"/>
      <c r="NN74" s="259"/>
      <c r="NO74" s="259"/>
      <c r="NP74" s="259"/>
      <c r="NQ74" s="259"/>
      <c r="NR74" s="259"/>
      <c r="NS74" s="259"/>
      <c r="NT74" s="259"/>
      <c r="NU74" s="259"/>
      <c r="NV74" s="259"/>
      <c r="NW74" s="259"/>
      <c r="NX74" s="259"/>
      <c r="NY74" s="259"/>
      <c r="NZ74" s="259"/>
      <c r="OA74" s="259"/>
      <c r="OB74" s="259"/>
      <c r="OC74" s="259"/>
      <c r="OD74" s="259"/>
      <c r="OE74" s="259"/>
      <c r="OF74" s="259"/>
      <c r="OG74" s="259"/>
      <c r="OH74" s="259"/>
      <c r="OI74" s="259"/>
      <c r="OJ74" s="259"/>
      <c r="OK74" s="259"/>
      <c r="OL74" s="259"/>
      <c r="OM74" s="259"/>
      <c r="ON74" s="259"/>
      <c r="OO74" s="259"/>
      <c r="OP74" s="259"/>
      <c r="OQ74" s="259"/>
      <c r="OR74" s="259"/>
      <c r="OS74" s="259"/>
      <c r="OT74" s="259"/>
      <c r="OU74" s="259"/>
      <c r="OV74" s="259"/>
      <c r="OW74" s="259"/>
      <c r="OX74" s="259"/>
      <c r="OY74" s="259"/>
      <c r="OZ74" s="259"/>
      <c r="PA74" s="259"/>
      <c r="PB74" s="259"/>
      <c r="PC74" s="259"/>
      <c r="PD74" s="259"/>
      <c r="PE74" s="259"/>
      <c r="PF74" s="259"/>
      <c r="PG74" s="259"/>
      <c r="PH74" s="259"/>
      <c r="PI74" s="259"/>
      <c r="PJ74" s="259"/>
      <c r="PK74" s="259"/>
      <c r="PL74" s="259"/>
      <c r="PM74" s="259"/>
      <c r="PN74" s="259"/>
      <c r="PO74" s="259"/>
      <c r="PP74" s="259"/>
      <c r="PQ74" s="259"/>
      <c r="PR74" s="259"/>
      <c r="PS74" s="259"/>
      <c r="PT74" s="259"/>
      <c r="PU74" s="259"/>
      <c r="PV74" s="259"/>
      <c r="PW74" s="259"/>
      <c r="PX74" s="259"/>
      <c r="PY74" s="259"/>
      <c r="PZ74" s="259"/>
      <c r="QA74" s="259"/>
      <c r="QB74" s="259"/>
      <c r="QC74" s="259"/>
      <c r="QD74" s="259"/>
      <c r="QE74" s="259"/>
      <c r="QF74" s="259"/>
      <c r="QG74" s="259"/>
      <c r="QH74" s="259"/>
      <c r="QI74" s="259"/>
      <c r="QJ74" s="259"/>
      <c r="QK74" s="259"/>
      <c r="QL74" s="259"/>
      <c r="QM74" s="259"/>
      <c r="QN74" s="259"/>
      <c r="QP74" s="266">
        <v>0</v>
      </c>
      <c r="WM74" s="159"/>
      <c r="WN74" s="159"/>
      <c r="WO74" s="159"/>
      <c r="WP74" s="251">
        <v>129210</v>
      </c>
      <c r="WQ74" s="219"/>
      <c r="WR74" s="219">
        <v>129210</v>
      </c>
      <c r="XE74" s="159"/>
      <c r="XH74" s="266">
        <v>0</v>
      </c>
      <c r="YJ74" s="159"/>
      <c r="YK74" s="159"/>
      <c r="YM74" s="266">
        <v>0</v>
      </c>
      <c r="YN74" s="172"/>
      <c r="ZQ74" s="159"/>
      <c r="ZR74" s="159"/>
      <c r="ZS74" s="159"/>
    </row>
    <row r="75" spans="1:695">
      <c r="A75" s="261">
        <v>69</v>
      </c>
      <c r="B75" s="262" t="s">
        <v>223</v>
      </c>
      <c r="C75" s="240" t="s">
        <v>224</v>
      </c>
      <c r="D75" s="240" t="s">
        <v>225</v>
      </c>
      <c r="E75" s="250">
        <v>1409095</v>
      </c>
      <c r="F75" s="241" t="s">
        <v>456</v>
      </c>
      <c r="G75" s="251">
        <v>1409095</v>
      </c>
      <c r="H75" s="263"/>
      <c r="I75" s="264"/>
      <c r="J75" s="264"/>
      <c r="K75" s="264"/>
      <c r="L75" s="264"/>
      <c r="M75" s="264"/>
      <c r="N75" s="264"/>
      <c r="O75" s="264"/>
      <c r="P75" s="264"/>
      <c r="Q75" s="264"/>
      <c r="R75" s="264"/>
      <c r="S75" s="264"/>
      <c r="T75" s="264"/>
      <c r="U75" s="265">
        <v>256300</v>
      </c>
      <c r="V75" s="265">
        <v>0</v>
      </c>
      <c r="W75" s="265">
        <v>24000</v>
      </c>
      <c r="X75" s="265">
        <v>41400</v>
      </c>
      <c r="Y75" s="265">
        <v>136600</v>
      </c>
      <c r="Z75" s="265">
        <v>100000</v>
      </c>
      <c r="AA75" s="264">
        <v>302000</v>
      </c>
      <c r="AB75" s="257">
        <v>94100</v>
      </c>
      <c r="AC75" s="257"/>
      <c r="AD75" s="265"/>
      <c r="AE75" s="265">
        <v>66000</v>
      </c>
      <c r="AF75" s="265">
        <v>153000</v>
      </c>
      <c r="AG75" s="257">
        <v>31750</v>
      </c>
      <c r="AH75" s="257">
        <v>4500</v>
      </c>
      <c r="AI75" s="257"/>
      <c r="AJ75" s="257">
        <v>150420</v>
      </c>
      <c r="AK75" s="257">
        <v>226000</v>
      </c>
      <c r="AL75" s="257"/>
      <c r="AM75" s="257">
        <v>68730</v>
      </c>
      <c r="AN75" s="257"/>
      <c r="AO75" s="257">
        <v>37000</v>
      </c>
      <c r="AP75" s="257"/>
      <c r="AQ75" s="257"/>
      <c r="AR75" s="257"/>
      <c r="AS75" s="257"/>
      <c r="AT75" s="257">
        <v>19295</v>
      </c>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6"/>
      <c r="DZ75" s="256"/>
      <c r="EA75" s="257"/>
      <c r="EB75" s="257"/>
      <c r="EC75" s="257"/>
      <c r="ED75" s="257"/>
      <c r="EE75" s="257"/>
      <c r="EF75" s="257"/>
      <c r="EG75" s="257"/>
      <c r="EH75" s="256"/>
      <c r="EI75" s="257"/>
      <c r="EJ75" s="257"/>
      <c r="EK75" s="257"/>
      <c r="EL75" s="257"/>
      <c r="EM75" s="257"/>
      <c r="EN75" s="257"/>
      <c r="EO75" s="257"/>
      <c r="EP75" s="257"/>
      <c r="EQ75" s="257"/>
      <c r="ER75" s="257"/>
      <c r="ES75" s="257"/>
      <c r="ET75" s="257"/>
      <c r="EU75" s="257"/>
      <c r="EV75" s="257"/>
      <c r="EW75" s="257"/>
      <c r="EX75" s="257"/>
      <c r="EY75" s="257"/>
      <c r="EZ75" s="257"/>
      <c r="FA75" s="257"/>
      <c r="FB75" s="257"/>
      <c r="FC75" s="257"/>
      <c r="FD75" s="257"/>
      <c r="FE75" s="257"/>
      <c r="FF75" s="257"/>
      <c r="FG75" s="257"/>
      <c r="FH75" s="257"/>
      <c r="FI75" s="257"/>
      <c r="FJ75" s="257"/>
      <c r="FK75" s="257"/>
      <c r="FL75" s="257"/>
      <c r="FM75" s="257"/>
      <c r="FN75" s="257"/>
      <c r="FO75" s="257"/>
      <c r="FP75" s="257"/>
      <c r="FQ75" s="257"/>
      <c r="FR75" s="257"/>
      <c r="FS75" s="257"/>
      <c r="FT75" s="257"/>
      <c r="FU75" s="257"/>
      <c r="FV75" s="257"/>
      <c r="FW75" s="257"/>
      <c r="FX75" s="257"/>
      <c r="FY75" s="257"/>
      <c r="FZ75" s="257"/>
      <c r="GA75" s="257"/>
      <c r="GB75" s="257"/>
      <c r="GC75" s="257"/>
      <c r="GD75" s="257"/>
      <c r="GE75" s="257"/>
      <c r="GF75" s="257"/>
      <c r="GG75" s="257"/>
      <c r="GH75" s="257"/>
      <c r="GI75" s="257"/>
      <c r="GJ75" s="257"/>
      <c r="GK75" s="257"/>
      <c r="GL75" s="257"/>
      <c r="GM75" s="257"/>
      <c r="GN75" s="257"/>
      <c r="GO75" s="257"/>
      <c r="GP75" s="257"/>
      <c r="GQ75" s="257"/>
      <c r="GR75" s="257"/>
      <c r="GS75" s="257"/>
      <c r="GT75" s="257"/>
      <c r="GU75" s="257"/>
      <c r="GV75" s="257"/>
      <c r="GW75" s="257"/>
      <c r="GX75" s="257"/>
      <c r="GY75" s="257"/>
      <c r="GZ75" s="257"/>
      <c r="HA75" s="257"/>
      <c r="HB75" s="257"/>
      <c r="HC75" s="257"/>
      <c r="HD75" s="257"/>
      <c r="HE75" s="257"/>
      <c r="HF75" s="257"/>
      <c r="HG75" s="257"/>
      <c r="HH75" s="257"/>
      <c r="HI75" s="257"/>
      <c r="HJ75" s="257"/>
      <c r="HK75" s="257"/>
      <c r="HL75" s="257"/>
      <c r="HM75" s="257"/>
      <c r="HN75" s="257"/>
      <c r="HO75" s="257"/>
      <c r="HP75" s="257"/>
      <c r="HQ75" s="257"/>
      <c r="HR75" s="257"/>
      <c r="HS75" s="257"/>
      <c r="HT75" s="257"/>
      <c r="HU75" s="257"/>
      <c r="HV75" s="257"/>
      <c r="HW75" s="257"/>
      <c r="HX75" s="257"/>
      <c r="HY75" s="257"/>
      <c r="HZ75" s="257"/>
      <c r="IA75" s="257"/>
      <c r="IB75" s="257"/>
      <c r="IC75" s="257"/>
      <c r="ID75" s="257"/>
      <c r="IE75" s="257"/>
      <c r="IF75" s="257"/>
      <c r="IG75" s="257"/>
      <c r="IH75" s="257"/>
      <c r="II75" s="257"/>
      <c r="IJ75" s="257"/>
      <c r="IK75" s="257"/>
      <c r="IL75" s="257"/>
      <c r="IM75" s="257"/>
      <c r="IN75" s="257"/>
      <c r="IO75" s="257"/>
      <c r="IP75" s="257"/>
      <c r="IQ75" s="257"/>
      <c r="IR75" s="257"/>
      <c r="IS75" s="257"/>
      <c r="IT75" s="257"/>
      <c r="IU75" s="257"/>
      <c r="IV75" s="257"/>
      <c r="IW75" s="257"/>
      <c r="IX75" s="257"/>
      <c r="IY75" s="257"/>
      <c r="IZ75" s="257"/>
      <c r="JA75" s="257"/>
      <c r="JB75" s="257"/>
      <c r="JC75" s="257"/>
      <c r="JD75" s="257"/>
      <c r="JE75" s="257"/>
      <c r="JF75" s="257"/>
      <c r="JG75" s="257"/>
      <c r="JH75" s="257"/>
      <c r="JI75" s="257"/>
      <c r="JJ75" s="257"/>
      <c r="JK75" s="257"/>
      <c r="JL75" s="257"/>
      <c r="JM75" s="257"/>
      <c r="JN75" s="257"/>
      <c r="JO75" s="257"/>
      <c r="JP75" s="257"/>
      <c r="JQ75" s="257"/>
      <c r="JR75" s="257"/>
      <c r="JS75" s="257"/>
      <c r="JT75" s="257"/>
      <c r="JU75" s="257"/>
      <c r="JV75" s="257"/>
      <c r="JW75" s="257"/>
      <c r="JX75" s="257"/>
      <c r="JY75" s="257"/>
      <c r="JZ75" s="257"/>
      <c r="KA75" s="257"/>
      <c r="KB75" s="257"/>
      <c r="KC75" s="257"/>
      <c r="KD75" s="257"/>
      <c r="KE75" s="257"/>
      <c r="KF75" s="257"/>
      <c r="KG75" s="257"/>
      <c r="KH75" s="257"/>
      <c r="KI75" s="257"/>
      <c r="KJ75" s="257"/>
      <c r="KK75" s="257"/>
      <c r="KL75" s="257"/>
      <c r="KM75" s="257"/>
      <c r="KN75" s="257"/>
      <c r="KO75" s="257"/>
      <c r="KP75" s="257"/>
      <c r="KQ75" s="257"/>
      <c r="KR75" s="257"/>
      <c r="KS75" s="257"/>
      <c r="KT75" s="257"/>
      <c r="KU75" s="257"/>
      <c r="KV75" s="257"/>
      <c r="KW75" s="257"/>
      <c r="KX75" s="257"/>
      <c r="KY75" s="257"/>
      <c r="KZ75" s="257"/>
      <c r="LA75" s="257"/>
      <c r="LB75" s="257"/>
      <c r="LC75" s="257"/>
      <c r="LD75" s="257"/>
      <c r="LE75" s="257"/>
      <c r="LF75" s="257"/>
      <c r="LG75" s="257"/>
      <c r="LH75" s="257"/>
      <c r="LI75" s="257"/>
      <c r="LJ75" s="257"/>
      <c r="LK75" s="257"/>
      <c r="LL75" s="257"/>
      <c r="LM75" s="257"/>
      <c r="LN75" s="257"/>
      <c r="LO75" s="257"/>
      <c r="LP75" s="257"/>
      <c r="LQ75" s="257"/>
      <c r="LR75" s="257"/>
      <c r="LS75" s="257"/>
      <c r="LT75" s="257"/>
      <c r="LU75" s="257"/>
      <c r="LV75" s="257"/>
      <c r="LW75" s="257"/>
      <c r="LX75" s="257"/>
      <c r="LY75" s="257"/>
      <c r="LZ75" s="257"/>
      <c r="MA75" s="257"/>
      <c r="MB75" s="257"/>
      <c r="MC75" s="257"/>
      <c r="MD75" s="257"/>
      <c r="ME75" s="257"/>
      <c r="MF75" s="257"/>
      <c r="MG75" s="257"/>
      <c r="MH75" s="257"/>
      <c r="MI75" s="257"/>
      <c r="MJ75" s="257"/>
      <c r="MK75" s="257"/>
      <c r="ML75" s="257"/>
      <c r="MM75" s="257"/>
      <c r="MN75" s="257"/>
      <c r="MO75" s="257"/>
      <c r="MP75" s="257"/>
      <c r="MQ75" s="257"/>
      <c r="MR75" s="257"/>
      <c r="MS75" s="257"/>
      <c r="MT75" s="257"/>
      <c r="MU75" s="257"/>
      <c r="MV75" s="257"/>
      <c r="MW75" s="257"/>
      <c r="MX75" s="257"/>
      <c r="MY75" s="257"/>
      <c r="MZ75" s="257"/>
      <c r="NA75" s="257"/>
      <c r="NB75" s="257"/>
      <c r="NC75" s="257"/>
      <c r="ND75" s="257"/>
      <c r="NE75" s="259"/>
      <c r="NF75" s="259"/>
      <c r="NG75" s="259"/>
      <c r="NH75" s="259"/>
      <c r="NI75" s="259"/>
      <c r="NJ75" s="259"/>
      <c r="NK75" s="259"/>
      <c r="NL75" s="259"/>
      <c r="NM75" s="259"/>
      <c r="NN75" s="259"/>
      <c r="NO75" s="259"/>
      <c r="NP75" s="259"/>
      <c r="NQ75" s="259"/>
      <c r="NR75" s="259"/>
      <c r="NS75" s="259"/>
      <c r="NT75" s="259"/>
      <c r="NU75" s="259"/>
      <c r="NV75" s="259"/>
      <c r="NW75" s="259"/>
      <c r="NX75" s="259"/>
      <c r="NY75" s="259"/>
      <c r="NZ75" s="259"/>
      <c r="OA75" s="259"/>
      <c r="OB75" s="259"/>
      <c r="OC75" s="259"/>
      <c r="OD75" s="259"/>
      <c r="OE75" s="259"/>
      <c r="OF75" s="259"/>
      <c r="OG75" s="259"/>
      <c r="OH75" s="259"/>
      <c r="OI75" s="259"/>
      <c r="OJ75" s="259"/>
      <c r="OK75" s="259"/>
      <c r="OL75" s="259"/>
      <c r="OM75" s="259"/>
      <c r="ON75" s="259"/>
      <c r="OO75" s="259"/>
      <c r="OP75" s="259"/>
      <c r="OQ75" s="259"/>
      <c r="OR75" s="259"/>
      <c r="OS75" s="259"/>
      <c r="OT75" s="259"/>
      <c r="OU75" s="259"/>
      <c r="OV75" s="259"/>
      <c r="OW75" s="259"/>
      <c r="OX75" s="259"/>
      <c r="OY75" s="259"/>
      <c r="OZ75" s="259"/>
      <c r="PA75" s="259"/>
      <c r="PB75" s="259"/>
      <c r="PC75" s="259"/>
      <c r="PD75" s="259"/>
      <c r="PE75" s="259"/>
      <c r="PF75" s="259"/>
      <c r="PG75" s="259"/>
      <c r="PH75" s="259"/>
      <c r="PI75" s="259"/>
      <c r="PJ75" s="259"/>
      <c r="PK75" s="259"/>
      <c r="PL75" s="259"/>
      <c r="PM75" s="259"/>
      <c r="PN75" s="259"/>
      <c r="PO75" s="259"/>
      <c r="PP75" s="259"/>
      <c r="PQ75" s="259"/>
      <c r="PR75" s="259"/>
      <c r="PS75" s="259"/>
      <c r="PT75" s="259"/>
      <c r="PU75" s="259"/>
      <c r="PV75" s="259"/>
      <c r="PW75" s="259"/>
      <c r="PX75" s="259"/>
      <c r="PY75" s="259"/>
      <c r="PZ75" s="259"/>
      <c r="QA75" s="259"/>
      <c r="QB75" s="259"/>
      <c r="QC75" s="259"/>
      <c r="QD75" s="259"/>
      <c r="QE75" s="259"/>
      <c r="QF75" s="259"/>
      <c r="QG75" s="259"/>
      <c r="QH75" s="259"/>
      <c r="QI75" s="259"/>
      <c r="QJ75" s="259"/>
      <c r="QK75" s="259"/>
      <c r="QL75" s="259"/>
      <c r="QM75" s="259"/>
      <c r="QN75" s="259"/>
      <c r="QP75" s="266">
        <v>0</v>
      </c>
      <c r="WM75" s="159"/>
      <c r="WN75" s="159"/>
      <c r="WO75" s="159"/>
      <c r="WP75" s="251">
        <v>159060</v>
      </c>
      <c r="WQ75" s="219"/>
      <c r="WR75" s="219">
        <v>159060</v>
      </c>
      <c r="XE75" s="159"/>
      <c r="XH75" s="266">
        <v>0</v>
      </c>
      <c r="YJ75" s="159"/>
      <c r="YK75" s="159"/>
      <c r="YM75" s="266">
        <v>0</v>
      </c>
      <c r="YN75" s="172"/>
      <c r="ZQ75" s="159"/>
      <c r="ZR75" s="159"/>
      <c r="ZS75" s="159"/>
    </row>
    <row r="76" spans="1:695">
      <c r="A76" s="261">
        <v>70</v>
      </c>
      <c r="B76" s="262" t="s">
        <v>226</v>
      </c>
      <c r="C76" s="240" t="s">
        <v>227</v>
      </c>
      <c r="D76" s="240" t="s">
        <v>228</v>
      </c>
      <c r="E76" s="250">
        <v>1080435</v>
      </c>
      <c r="F76" s="241" t="s">
        <v>457</v>
      </c>
      <c r="G76" s="251">
        <v>1080435</v>
      </c>
      <c r="H76" s="263"/>
      <c r="I76" s="264"/>
      <c r="J76" s="264"/>
      <c r="K76" s="264"/>
      <c r="L76" s="264"/>
      <c r="M76" s="264"/>
      <c r="N76" s="264"/>
      <c r="O76" s="264"/>
      <c r="P76" s="264"/>
      <c r="Q76" s="264"/>
      <c r="R76" s="264"/>
      <c r="S76" s="264"/>
      <c r="T76" s="264"/>
      <c r="U76" s="265">
        <v>175000</v>
      </c>
      <c r="V76" s="265">
        <v>0</v>
      </c>
      <c r="W76" s="265">
        <v>24000</v>
      </c>
      <c r="X76" s="265">
        <v>41400</v>
      </c>
      <c r="Y76" s="265">
        <v>136600</v>
      </c>
      <c r="Z76" s="265">
        <v>82500</v>
      </c>
      <c r="AA76" s="264">
        <v>284500</v>
      </c>
      <c r="AB76" s="257"/>
      <c r="AC76" s="257">
        <v>159000</v>
      </c>
      <c r="AD76" s="265"/>
      <c r="AE76" s="265"/>
      <c r="AF76" s="265">
        <v>208800</v>
      </c>
      <c r="AG76" s="257">
        <v>46750</v>
      </c>
      <c r="AH76" s="257">
        <v>29070</v>
      </c>
      <c r="AI76" s="257"/>
      <c r="AJ76" s="257">
        <v>156190</v>
      </c>
      <c r="AK76" s="257"/>
      <c r="AL76" s="257"/>
      <c r="AM76" s="257"/>
      <c r="AN76" s="257"/>
      <c r="AO76" s="257"/>
      <c r="AP76" s="257"/>
      <c r="AQ76" s="257"/>
      <c r="AR76" s="257"/>
      <c r="AS76" s="257"/>
      <c r="AT76" s="257">
        <v>21125</v>
      </c>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c r="CP76" s="257"/>
      <c r="CQ76" s="257"/>
      <c r="CR76" s="257"/>
      <c r="CS76" s="257"/>
      <c r="CT76" s="257"/>
      <c r="CU76" s="257"/>
      <c r="CV76" s="257"/>
      <c r="CW76" s="257"/>
      <c r="CX76" s="257"/>
      <c r="CY76" s="257"/>
      <c r="CZ76" s="257"/>
      <c r="DA76" s="257"/>
      <c r="DB76" s="257"/>
      <c r="DC76" s="257"/>
      <c r="DD76" s="257"/>
      <c r="DE76" s="257"/>
      <c r="DF76" s="257"/>
      <c r="DG76" s="257"/>
      <c r="DH76" s="257"/>
      <c r="DI76" s="257"/>
      <c r="DJ76" s="257"/>
      <c r="DK76" s="257"/>
      <c r="DL76" s="257"/>
      <c r="DM76" s="257"/>
      <c r="DN76" s="257"/>
      <c r="DO76" s="257"/>
      <c r="DP76" s="257"/>
      <c r="DQ76" s="257"/>
      <c r="DR76" s="257"/>
      <c r="DS76" s="257"/>
      <c r="DT76" s="257"/>
      <c r="DU76" s="257"/>
      <c r="DV76" s="257"/>
      <c r="DW76" s="257"/>
      <c r="DX76" s="257"/>
      <c r="DY76" s="256"/>
      <c r="DZ76" s="256"/>
      <c r="EA76" s="257"/>
      <c r="EB76" s="257"/>
      <c r="EC76" s="257"/>
      <c r="ED76" s="257"/>
      <c r="EE76" s="257"/>
      <c r="EF76" s="257"/>
      <c r="EG76" s="257"/>
      <c r="EH76" s="256"/>
      <c r="EI76" s="257"/>
      <c r="EJ76" s="257"/>
      <c r="EK76" s="257"/>
      <c r="EL76" s="257"/>
      <c r="EM76" s="257"/>
      <c r="EN76" s="257"/>
      <c r="EO76" s="257"/>
      <c r="EP76" s="257"/>
      <c r="EQ76" s="257"/>
      <c r="ER76" s="257"/>
      <c r="ES76" s="257"/>
      <c r="ET76" s="257"/>
      <c r="EU76" s="257"/>
      <c r="EV76" s="257"/>
      <c r="EW76" s="257"/>
      <c r="EX76" s="257"/>
      <c r="EY76" s="257"/>
      <c r="EZ76" s="257"/>
      <c r="FA76" s="257"/>
      <c r="FB76" s="257"/>
      <c r="FC76" s="257"/>
      <c r="FD76" s="257"/>
      <c r="FE76" s="257"/>
      <c r="FF76" s="257"/>
      <c r="FG76" s="257"/>
      <c r="FH76" s="257"/>
      <c r="FI76" s="257"/>
      <c r="FJ76" s="257"/>
      <c r="FK76" s="257"/>
      <c r="FL76" s="257"/>
      <c r="FM76" s="257"/>
      <c r="FN76" s="257"/>
      <c r="FO76" s="257"/>
      <c r="FP76" s="257"/>
      <c r="FQ76" s="257"/>
      <c r="FR76" s="257"/>
      <c r="FS76" s="257"/>
      <c r="FT76" s="257"/>
      <c r="FU76" s="257"/>
      <c r="FV76" s="257"/>
      <c r="FW76" s="257"/>
      <c r="FX76" s="257"/>
      <c r="FY76" s="257"/>
      <c r="FZ76" s="257"/>
      <c r="GA76" s="257"/>
      <c r="GB76" s="257"/>
      <c r="GC76" s="257"/>
      <c r="GD76" s="257"/>
      <c r="GE76" s="257"/>
      <c r="GF76" s="257"/>
      <c r="GG76" s="257"/>
      <c r="GH76" s="257"/>
      <c r="GI76" s="257"/>
      <c r="GJ76" s="257"/>
      <c r="GK76" s="257"/>
      <c r="GL76" s="257"/>
      <c r="GM76" s="257"/>
      <c r="GN76" s="257"/>
      <c r="GO76" s="257"/>
      <c r="GP76" s="257"/>
      <c r="GQ76" s="257"/>
      <c r="GR76" s="257"/>
      <c r="GS76" s="257"/>
      <c r="GT76" s="257"/>
      <c r="GU76" s="257"/>
      <c r="GV76" s="257"/>
      <c r="GW76" s="257"/>
      <c r="GX76" s="257"/>
      <c r="GY76" s="257"/>
      <c r="GZ76" s="257"/>
      <c r="HA76" s="257"/>
      <c r="HB76" s="257"/>
      <c r="HC76" s="257"/>
      <c r="HD76" s="257"/>
      <c r="HE76" s="257"/>
      <c r="HF76" s="257"/>
      <c r="HG76" s="257"/>
      <c r="HH76" s="257"/>
      <c r="HI76" s="257"/>
      <c r="HJ76" s="257"/>
      <c r="HK76" s="257"/>
      <c r="HL76" s="257"/>
      <c r="HM76" s="257"/>
      <c r="HN76" s="257"/>
      <c r="HO76" s="257"/>
      <c r="HP76" s="257"/>
      <c r="HQ76" s="257"/>
      <c r="HR76" s="257"/>
      <c r="HS76" s="257"/>
      <c r="HT76" s="257"/>
      <c r="HU76" s="257"/>
      <c r="HV76" s="257"/>
      <c r="HW76" s="257"/>
      <c r="HX76" s="257"/>
      <c r="HY76" s="257"/>
      <c r="HZ76" s="257"/>
      <c r="IA76" s="257"/>
      <c r="IB76" s="257"/>
      <c r="IC76" s="257"/>
      <c r="ID76" s="257"/>
      <c r="IE76" s="257"/>
      <c r="IF76" s="257"/>
      <c r="IG76" s="257"/>
      <c r="IH76" s="257"/>
      <c r="II76" s="257"/>
      <c r="IJ76" s="257"/>
      <c r="IK76" s="257"/>
      <c r="IL76" s="257"/>
      <c r="IM76" s="257"/>
      <c r="IN76" s="257"/>
      <c r="IO76" s="257"/>
      <c r="IP76" s="257"/>
      <c r="IQ76" s="257"/>
      <c r="IR76" s="257"/>
      <c r="IS76" s="257"/>
      <c r="IT76" s="257"/>
      <c r="IU76" s="257"/>
      <c r="IV76" s="257"/>
      <c r="IW76" s="257"/>
      <c r="IX76" s="257"/>
      <c r="IY76" s="257"/>
      <c r="IZ76" s="257"/>
      <c r="JA76" s="257"/>
      <c r="JB76" s="257"/>
      <c r="JC76" s="257"/>
      <c r="JD76" s="257"/>
      <c r="JE76" s="257"/>
      <c r="JF76" s="257"/>
      <c r="JG76" s="257"/>
      <c r="JH76" s="257"/>
      <c r="JI76" s="257"/>
      <c r="JJ76" s="257"/>
      <c r="JK76" s="257"/>
      <c r="JL76" s="257"/>
      <c r="JM76" s="257"/>
      <c r="JN76" s="257"/>
      <c r="JO76" s="257"/>
      <c r="JP76" s="257"/>
      <c r="JQ76" s="257"/>
      <c r="JR76" s="257"/>
      <c r="JS76" s="257"/>
      <c r="JT76" s="257"/>
      <c r="JU76" s="257"/>
      <c r="JV76" s="257"/>
      <c r="JW76" s="257"/>
      <c r="JX76" s="257"/>
      <c r="JY76" s="257"/>
      <c r="JZ76" s="257"/>
      <c r="KA76" s="257"/>
      <c r="KB76" s="257"/>
      <c r="KC76" s="257"/>
      <c r="KD76" s="257"/>
      <c r="KE76" s="257"/>
      <c r="KF76" s="257"/>
      <c r="KG76" s="257"/>
      <c r="KH76" s="257"/>
      <c r="KI76" s="257"/>
      <c r="KJ76" s="257"/>
      <c r="KK76" s="257"/>
      <c r="KL76" s="257"/>
      <c r="KM76" s="257"/>
      <c r="KN76" s="257"/>
      <c r="KO76" s="257"/>
      <c r="KP76" s="257"/>
      <c r="KQ76" s="257"/>
      <c r="KR76" s="257"/>
      <c r="KS76" s="257"/>
      <c r="KT76" s="257"/>
      <c r="KU76" s="257"/>
      <c r="KV76" s="257"/>
      <c r="KW76" s="257"/>
      <c r="KX76" s="257"/>
      <c r="KY76" s="257"/>
      <c r="KZ76" s="257"/>
      <c r="LA76" s="257"/>
      <c r="LB76" s="257"/>
      <c r="LC76" s="257"/>
      <c r="LD76" s="257"/>
      <c r="LE76" s="257"/>
      <c r="LF76" s="257"/>
      <c r="LG76" s="257"/>
      <c r="LH76" s="257"/>
      <c r="LI76" s="257"/>
      <c r="LJ76" s="257"/>
      <c r="LK76" s="257"/>
      <c r="LL76" s="257"/>
      <c r="LM76" s="257"/>
      <c r="LN76" s="257"/>
      <c r="LO76" s="257"/>
      <c r="LP76" s="257"/>
      <c r="LQ76" s="257"/>
      <c r="LR76" s="257"/>
      <c r="LS76" s="257"/>
      <c r="LT76" s="257"/>
      <c r="LU76" s="257"/>
      <c r="LV76" s="257"/>
      <c r="LW76" s="257"/>
      <c r="LX76" s="257"/>
      <c r="LY76" s="257"/>
      <c r="LZ76" s="257"/>
      <c r="MA76" s="257"/>
      <c r="MB76" s="257"/>
      <c r="MC76" s="257"/>
      <c r="MD76" s="257"/>
      <c r="ME76" s="257"/>
      <c r="MF76" s="257"/>
      <c r="MG76" s="257"/>
      <c r="MH76" s="257"/>
      <c r="MI76" s="257"/>
      <c r="MJ76" s="257"/>
      <c r="MK76" s="257"/>
      <c r="ML76" s="257"/>
      <c r="MM76" s="257"/>
      <c r="MN76" s="257"/>
      <c r="MO76" s="257"/>
      <c r="MP76" s="257"/>
      <c r="MQ76" s="257"/>
      <c r="MR76" s="257"/>
      <c r="MS76" s="257"/>
      <c r="MT76" s="257"/>
      <c r="MU76" s="257"/>
      <c r="MV76" s="257"/>
      <c r="MW76" s="257"/>
      <c r="MX76" s="257"/>
      <c r="MY76" s="257"/>
      <c r="MZ76" s="257"/>
      <c r="NA76" s="257"/>
      <c r="NB76" s="257"/>
      <c r="NC76" s="257"/>
      <c r="ND76" s="257"/>
      <c r="NE76" s="259"/>
      <c r="NF76" s="259"/>
      <c r="NG76" s="259"/>
      <c r="NH76" s="259"/>
      <c r="NI76" s="259"/>
      <c r="NJ76" s="259"/>
      <c r="NK76" s="259"/>
      <c r="NL76" s="259"/>
      <c r="NM76" s="259"/>
      <c r="NN76" s="259"/>
      <c r="NO76" s="259"/>
      <c r="NP76" s="259"/>
      <c r="NQ76" s="259"/>
      <c r="NR76" s="259"/>
      <c r="NS76" s="259"/>
      <c r="NT76" s="259"/>
      <c r="NU76" s="259"/>
      <c r="NV76" s="259"/>
      <c r="NW76" s="259"/>
      <c r="NX76" s="259"/>
      <c r="NY76" s="259"/>
      <c r="NZ76" s="259"/>
      <c r="OA76" s="259"/>
      <c r="OB76" s="259"/>
      <c r="OC76" s="259"/>
      <c r="OD76" s="259"/>
      <c r="OE76" s="259"/>
      <c r="OF76" s="259"/>
      <c r="OG76" s="259"/>
      <c r="OH76" s="259"/>
      <c r="OI76" s="259"/>
      <c r="OJ76" s="259"/>
      <c r="OK76" s="259"/>
      <c r="OL76" s="259"/>
      <c r="OM76" s="259"/>
      <c r="ON76" s="259"/>
      <c r="OO76" s="259"/>
      <c r="OP76" s="259"/>
      <c r="OQ76" s="259"/>
      <c r="OR76" s="259"/>
      <c r="OS76" s="259"/>
      <c r="OT76" s="259"/>
      <c r="OU76" s="259"/>
      <c r="OV76" s="259"/>
      <c r="OW76" s="259"/>
      <c r="OX76" s="259"/>
      <c r="OY76" s="259"/>
      <c r="OZ76" s="259"/>
      <c r="PA76" s="259"/>
      <c r="PB76" s="259"/>
      <c r="PC76" s="259"/>
      <c r="PD76" s="259"/>
      <c r="PE76" s="259"/>
      <c r="PF76" s="259"/>
      <c r="PG76" s="259"/>
      <c r="PH76" s="259"/>
      <c r="PI76" s="259"/>
      <c r="PJ76" s="259"/>
      <c r="PK76" s="259"/>
      <c r="PL76" s="259"/>
      <c r="PM76" s="259"/>
      <c r="PN76" s="259"/>
      <c r="PO76" s="259"/>
      <c r="PP76" s="259"/>
      <c r="PQ76" s="259"/>
      <c r="PR76" s="259"/>
      <c r="PS76" s="259"/>
      <c r="PT76" s="259"/>
      <c r="PU76" s="259"/>
      <c r="PV76" s="259"/>
      <c r="PW76" s="259"/>
      <c r="PX76" s="259"/>
      <c r="PY76" s="259"/>
      <c r="PZ76" s="259"/>
      <c r="QA76" s="259"/>
      <c r="QB76" s="259"/>
      <c r="QC76" s="259"/>
      <c r="QD76" s="259"/>
      <c r="QE76" s="259"/>
      <c r="QF76" s="259"/>
      <c r="QG76" s="259"/>
      <c r="QH76" s="259"/>
      <c r="QI76" s="259"/>
      <c r="QJ76" s="259"/>
      <c r="QK76" s="259"/>
      <c r="QL76" s="259"/>
      <c r="QM76" s="259"/>
      <c r="QN76" s="259"/>
      <c r="QP76" s="266">
        <v>0</v>
      </c>
      <c r="WM76" s="159"/>
      <c r="WN76" s="159"/>
      <c r="WO76" s="159"/>
      <c r="WP76" s="251">
        <v>188730</v>
      </c>
      <c r="WQ76" s="219"/>
      <c r="WR76" s="219">
        <v>188730</v>
      </c>
      <c r="XE76" s="159"/>
      <c r="XH76" s="266">
        <v>0</v>
      </c>
      <c r="YJ76" s="159"/>
      <c r="YK76" s="159"/>
      <c r="YM76" s="266">
        <v>0</v>
      </c>
      <c r="YN76" s="172"/>
      <c r="ZQ76" s="159"/>
      <c r="ZR76" s="159"/>
      <c r="ZS76" s="159"/>
    </row>
    <row r="77" spans="1:695">
      <c r="A77" s="261">
        <v>71</v>
      </c>
      <c r="B77" s="262" t="s">
        <v>229</v>
      </c>
      <c r="C77" s="240" t="s">
        <v>230</v>
      </c>
      <c r="D77" s="240" t="s">
        <v>231</v>
      </c>
      <c r="E77" s="250">
        <v>888465</v>
      </c>
      <c r="F77" s="241" t="s">
        <v>458</v>
      </c>
      <c r="G77" s="251">
        <v>888465</v>
      </c>
      <c r="H77" s="263"/>
      <c r="I77" s="264"/>
      <c r="J77" s="264"/>
      <c r="K77" s="264"/>
      <c r="L77" s="264"/>
      <c r="M77" s="264"/>
      <c r="N77" s="264"/>
      <c r="O77" s="264"/>
      <c r="P77" s="264"/>
      <c r="Q77" s="264"/>
      <c r="R77" s="264"/>
      <c r="S77" s="264"/>
      <c r="T77" s="264"/>
      <c r="U77" s="265">
        <v>84500</v>
      </c>
      <c r="V77" s="265">
        <v>0</v>
      </c>
      <c r="W77" s="265">
        <v>24000</v>
      </c>
      <c r="X77" s="265">
        <v>41400</v>
      </c>
      <c r="Y77" s="265">
        <v>136600</v>
      </c>
      <c r="Z77" s="265">
        <v>81500</v>
      </c>
      <c r="AA77" s="264">
        <v>283500</v>
      </c>
      <c r="AB77" s="257"/>
      <c r="AC77" s="257"/>
      <c r="AD77" s="265"/>
      <c r="AE77" s="265"/>
      <c r="AF77" s="265">
        <v>312000</v>
      </c>
      <c r="AG77" s="257">
        <v>17750</v>
      </c>
      <c r="AH77" s="257">
        <v>19500</v>
      </c>
      <c r="AI77" s="257"/>
      <c r="AJ77" s="257">
        <v>150090</v>
      </c>
      <c r="AK77" s="257"/>
      <c r="AL77" s="257"/>
      <c r="AM77" s="257"/>
      <c r="AN77" s="257"/>
      <c r="AO77" s="257"/>
      <c r="AP77" s="257"/>
      <c r="AQ77" s="257"/>
      <c r="AR77" s="257"/>
      <c r="AS77" s="257"/>
      <c r="AT77" s="257">
        <v>21125</v>
      </c>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6"/>
      <c r="DZ77" s="256"/>
      <c r="EA77" s="257"/>
      <c r="EB77" s="257"/>
      <c r="EC77" s="257"/>
      <c r="ED77" s="257"/>
      <c r="EE77" s="257"/>
      <c r="EF77" s="257"/>
      <c r="EG77" s="257"/>
      <c r="EH77" s="256"/>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c r="GP77" s="257"/>
      <c r="GQ77" s="257"/>
      <c r="GR77" s="257"/>
      <c r="GS77" s="257"/>
      <c r="GT77" s="257"/>
      <c r="GU77" s="257"/>
      <c r="GV77" s="257"/>
      <c r="GW77" s="257"/>
      <c r="GX77" s="257"/>
      <c r="GY77" s="257"/>
      <c r="GZ77" s="257"/>
      <c r="HA77" s="257"/>
      <c r="HB77" s="257"/>
      <c r="HC77" s="257"/>
      <c r="HD77" s="257"/>
      <c r="HE77" s="257"/>
      <c r="HF77" s="257"/>
      <c r="HG77" s="257"/>
      <c r="HH77" s="257"/>
      <c r="HI77" s="257"/>
      <c r="HJ77" s="257"/>
      <c r="HK77" s="257"/>
      <c r="HL77" s="257"/>
      <c r="HM77" s="257"/>
      <c r="HN77" s="257"/>
      <c r="HO77" s="257"/>
      <c r="HP77" s="257"/>
      <c r="HQ77" s="257"/>
      <c r="HR77" s="257"/>
      <c r="HS77" s="257"/>
      <c r="HT77" s="257"/>
      <c r="HU77" s="257"/>
      <c r="HV77" s="257"/>
      <c r="HW77" s="257"/>
      <c r="HX77" s="257"/>
      <c r="HY77" s="257"/>
      <c r="HZ77" s="257"/>
      <c r="IA77" s="257"/>
      <c r="IB77" s="257"/>
      <c r="IC77" s="257"/>
      <c r="ID77" s="257"/>
      <c r="IE77" s="257"/>
      <c r="IF77" s="257"/>
      <c r="IG77" s="257"/>
      <c r="IH77" s="257"/>
      <c r="II77" s="257"/>
      <c r="IJ77" s="257"/>
      <c r="IK77" s="257"/>
      <c r="IL77" s="257"/>
      <c r="IM77" s="257"/>
      <c r="IN77" s="257"/>
      <c r="IO77" s="257"/>
      <c r="IP77" s="257"/>
      <c r="IQ77" s="257"/>
      <c r="IR77" s="257"/>
      <c r="IS77" s="257"/>
      <c r="IT77" s="257"/>
      <c r="IU77" s="257"/>
      <c r="IV77" s="257"/>
      <c r="IW77" s="257"/>
      <c r="IX77" s="257"/>
      <c r="IY77" s="257"/>
      <c r="IZ77" s="257"/>
      <c r="JA77" s="257"/>
      <c r="JB77" s="257"/>
      <c r="JC77" s="257"/>
      <c r="JD77" s="257"/>
      <c r="JE77" s="257"/>
      <c r="JF77" s="257"/>
      <c r="JG77" s="257"/>
      <c r="JH77" s="257"/>
      <c r="JI77" s="257"/>
      <c r="JJ77" s="257"/>
      <c r="JK77" s="257"/>
      <c r="JL77" s="257"/>
      <c r="JM77" s="257"/>
      <c r="JN77" s="257"/>
      <c r="JO77" s="257"/>
      <c r="JP77" s="257"/>
      <c r="JQ77" s="257"/>
      <c r="JR77" s="257"/>
      <c r="JS77" s="257"/>
      <c r="JT77" s="257"/>
      <c r="JU77" s="257"/>
      <c r="JV77" s="257"/>
      <c r="JW77" s="257"/>
      <c r="JX77" s="257"/>
      <c r="JY77" s="257"/>
      <c r="JZ77" s="257"/>
      <c r="KA77" s="257"/>
      <c r="KB77" s="257"/>
      <c r="KC77" s="257"/>
      <c r="KD77" s="257"/>
      <c r="KE77" s="257"/>
      <c r="KF77" s="257"/>
      <c r="KG77" s="257"/>
      <c r="KH77" s="257"/>
      <c r="KI77" s="257"/>
      <c r="KJ77" s="257"/>
      <c r="KK77" s="257"/>
      <c r="KL77" s="257"/>
      <c r="KM77" s="257"/>
      <c r="KN77" s="257"/>
      <c r="KO77" s="257"/>
      <c r="KP77" s="257"/>
      <c r="KQ77" s="257"/>
      <c r="KR77" s="257"/>
      <c r="KS77" s="257"/>
      <c r="KT77" s="257"/>
      <c r="KU77" s="257"/>
      <c r="KV77" s="257"/>
      <c r="KW77" s="257"/>
      <c r="KX77" s="257"/>
      <c r="KY77" s="257"/>
      <c r="KZ77" s="257"/>
      <c r="LA77" s="257"/>
      <c r="LB77" s="257"/>
      <c r="LC77" s="257"/>
      <c r="LD77" s="257"/>
      <c r="LE77" s="257"/>
      <c r="LF77" s="257"/>
      <c r="LG77" s="257"/>
      <c r="LH77" s="257"/>
      <c r="LI77" s="257"/>
      <c r="LJ77" s="257"/>
      <c r="LK77" s="257"/>
      <c r="LL77" s="257"/>
      <c r="LM77" s="257"/>
      <c r="LN77" s="257"/>
      <c r="LO77" s="257"/>
      <c r="LP77" s="257"/>
      <c r="LQ77" s="257"/>
      <c r="LR77" s="257"/>
      <c r="LS77" s="257"/>
      <c r="LT77" s="257"/>
      <c r="LU77" s="257"/>
      <c r="LV77" s="257"/>
      <c r="LW77" s="257"/>
      <c r="LX77" s="257"/>
      <c r="LY77" s="257"/>
      <c r="LZ77" s="257"/>
      <c r="MA77" s="257"/>
      <c r="MB77" s="257"/>
      <c r="MC77" s="257"/>
      <c r="MD77" s="257"/>
      <c r="ME77" s="257"/>
      <c r="MF77" s="257"/>
      <c r="MG77" s="257"/>
      <c r="MH77" s="257"/>
      <c r="MI77" s="257"/>
      <c r="MJ77" s="257"/>
      <c r="MK77" s="257"/>
      <c r="ML77" s="257"/>
      <c r="MM77" s="257"/>
      <c r="MN77" s="257"/>
      <c r="MO77" s="257"/>
      <c r="MP77" s="257"/>
      <c r="MQ77" s="257"/>
      <c r="MR77" s="257"/>
      <c r="MS77" s="257"/>
      <c r="MT77" s="257"/>
      <c r="MU77" s="257"/>
      <c r="MV77" s="257"/>
      <c r="MW77" s="257"/>
      <c r="MX77" s="257"/>
      <c r="MY77" s="257"/>
      <c r="MZ77" s="257"/>
      <c r="NA77" s="257"/>
      <c r="NB77" s="257"/>
      <c r="NC77" s="257"/>
      <c r="ND77" s="257"/>
      <c r="NE77" s="259"/>
      <c r="NF77" s="259"/>
      <c r="NG77" s="259"/>
      <c r="NH77" s="259"/>
      <c r="NI77" s="259"/>
      <c r="NJ77" s="259"/>
      <c r="NK77" s="259"/>
      <c r="NL77" s="259"/>
      <c r="NM77" s="259"/>
      <c r="NN77" s="259"/>
      <c r="NO77" s="259"/>
      <c r="NP77" s="259"/>
      <c r="NQ77" s="259"/>
      <c r="NR77" s="259"/>
      <c r="NS77" s="259"/>
      <c r="NT77" s="259"/>
      <c r="NU77" s="259"/>
      <c r="NV77" s="259"/>
      <c r="NW77" s="259"/>
      <c r="NX77" s="259"/>
      <c r="NY77" s="259"/>
      <c r="NZ77" s="259"/>
      <c r="OA77" s="259"/>
      <c r="OB77" s="259"/>
      <c r="OC77" s="259"/>
      <c r="OD77" s="259"/>
      <c r="OE77" s="259"/>
      <c r="OF77" s="259"/>
      <c r="OG77" s="259"/>
      <c r="OH77" s="259"/>
      <c r="OI77" s="259"/>
      <c r="OJ77" s="259"/>
      <c r="OK77" s="259"/>
      <c r="OL77" s="259"/>
      <c r="OM77" s="259"/>
      <c r="ON77" s="259"/>
      <c r="OO77" s="259"/>
      <c r="OP77" s="259"/>
      <c r="OQ77" s="259"/>
      <c r="OR77" s="259"/>
      <c r="OS77" s="259"/>
      <c r="OT77" s="259"/>
      <c r="OU77" s="259"/>
      <c r="OV77" s="259"/>
      <c r="OW77" s="259"/>
      <c r="OX77" s="259"/>
      <c r="OY77" s="259"/>
      <c r="OZ77" s="259"/>
      <c r="PA77" s="259"/>
      <c r="PB77" s="259"/>
      <c r="PC77" s="259"/>
      <c r="PD77" s="259"/>
      <c r="PE77" s="259"/>
      <c r="PF77" s="259"/>
      <c r="PG77" s="259"/>
      <c r="PH77" s="259"/>
      <c r="PI77" s="259"/>
      <c r="PJ77" s="259"/>
      <c r="PK77" s="259"/>
      <c r="PL77" s="259"/>
      <c r="PM77" s="259"/>
      <c r="PN77" s="259"/>
      <c r="PO77" s="259"/>
      <c r="PP77" s="259"/>
      <c r="PQ77" s="259"/>
      <c r="PR77" s="259"/>
      <c r="PS77" s="259"/>
      <c r="PT77" s="259"/>
      <c r="PU77" s="259"/>
      <c r="PV77" s="259"/>
      <c r="PW77" s="259"/>
      <c r="PX77" s="259"/>
      <c r="PY77" s="259"/>
      <c r="PZ77" s="259"/>
      <c r="QA77" s="259"/>
      <c r="QB77" s="259"/>
      <c r="QC77" s="259"/>
      <c r="QD77" s="259"/>
      <c r="QE77" s="259"/>
      <c r="QF77" s="259"/>
      <c r="QG77" s="259"/>
      <c r="QH77" s="259"/>
      <c r="QI77" s="259"/>
      <c r="QJ77" s="259"/>
      <c r="QK77" s="259"/>
      <c r="QL77" s="259"/>
      <c r="QM77" s="259"/>
      <c r="QN77" s="259"/>
      <c r="QP77" s="266">
        <v>0</v>
      </c>
      <c r="WM77" s="159"/>
      <c r="WN77" s="159"/>
      <c r="WO77" s="159"/>
      <c r="WP77" s="251">
        <v>137280</v>
      </c>
      <c r="WQ77" s="219"/>
      <c r="WR77" s="219">
        <v>137280</v>
      </c>
      <c r="XE77" s="159"/>
      <c r="XH77" s="266">
        <v>0</v>
      </c>
      <c r="YJ77" s="159"/>
      <c r="YK77" s="159"/>
      <c r="YM77" s="266">
        <v>0</v>
      </c>
      <c r="YN77" s="172"/>
      <c r="ZQ77" s="159"/>
      <c r="ZR77" s="159"/>
      <c r="ZS77" s="159"/>
    </row>
    <row r="78" spans="1:695">
      <c r="A78" s="269">
        <v>72</v>
      </c>
      <c r="B78" s="270" t="s">
        <v>233</v>
      </c>
      <c r="C78" s="240" t="s">
        <v>234</v>
      </c>
      <c r="D78" s="240" t="s">
        <v>235</v>
      </c>
      <c r="E78" s="250">
        <v>896705</v>
      </c>
      <c r="F78" s="241" t="s">
        <v>459</v>
      </c>
      <c r="G78" s="251">
        <v>896705</v>
      </c>
      <c r="H78" s="263"/>
      <c r="I78" s="264"/>
      <c r="J78" s="264"/>
      <c r="K78" s="264"/>
      <c r="L78" s="264"/>
      <c r="M78" s="264"/>
      <c r="N78" s="264"/>
      <c r="O78" s="264"/>
      <c r="P78" s="264"/>
      <c r="Q78" s="264"/>
      <c r="R78" s="264"/>
      <c r="S78" s="264"/>
      <c r="T78" s="264"/>
      <c r="U78" s="265">
        <v>153000</v>
      </c>
      <c r="V78" s="265">
        <v>0</v>
      </c>
      <c r="W78" s="265">
        <v>24000</v>
      </c>
      <c r="X78" s="265">
        <v>41400</v>
      </c>
      <c r="Y78" s="265">
        <v>136600</v>
      </c>
      <c r="Z78" s="265">
        <v>75700</v>
      </c>
      <c r="AA78" s="264">
        <v>277700</v>
      </c>
      <c r="AB78" s="257"/>
      <c r="AC78" s="257"/>
      <c r="AD78" s="265"/>
      <c r="AE78" s="265"/>
      <c r="AF78" s="265">
        <v>253400</v>
      </c>
      <c r="AG78" s="257">
        <v>31750</v>
      </c>
      <c r="AH78" s="257">
        <v>48750</v>
      </c>
      <c r="AI78" s="257"/>
      <c r="AJ78" s="257">
        <v>110980</v>
      </c>
      <c r="AK78" s="257"/>
      <c r="AL78" s="257"/>
      <c r="AM78" s="257"/>
      <c r="AN78" s="257"/>
      <c r="AO78" s="257"/>
      <c r="AP78" s="257"/>
      <c r="AQ78" s="257"/>
      <c r="AR78" s="257"/>
      <c r="AS78" s="257"/>
      <c r="AT78" s="257">
        <v>21125</v>
      </c>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6"/>
      <c r="DZ78" s="256"/>
      <c r="EA78" s="257"/>
      <c r="EB78" s="257"/>
      <c r="EC78" s="257"/>
      <c r="ED78" s="257"/>
      <c r="EE78" s="257"/>
      <c r="EF78" s="257"/>
      <c r="EG78" s="257"/>
      <c r="EH78" s="256"/>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c r="GP78" s="257"/>
      <c r="GQ78" s="257"/>
      <c r="GR78" s="257"/>
      <c r="GS78" s="257"/>
      <c r="GT78" s="257"/>
      <c r="GU78" s="257"/>
      <c r="GV78" s="257"/>
      <c r="GW78" s="257"/>
      <c r="GX78" s="257"/>
      <c r="GY78" s="257"/>
      <c r="GZ78" s="257"/>
      <c r="HA78" s="257"/>
      <c r="HB78" s="257"/>
      <c r="HC78" s="257"/>
      <c r="HD78" s="257"/>
      <c r="HE78" s="257"/>
      <c r="HF78" s="257"/>
      <c r="HG78" s="257"/>
      <c r="HH78" s="257"/>
      <c r="HI78" s="257"/>
      <c r="HJ78" s="257"/>
      <c r="HK78" s="257"/>
      <c r="HL78" s="257"/>
      <c r="HM78" s="257"/>
      <c r="HN78" s="257"/>
      <c r="HO78" s="257"/>
      <c r="HP78" s="257"/>
      <c r="HQ78" s="257"/>
      <c r="HR78" s="257"/>
      <c r="HS78" s="257"/>
      <c r="HT78" s="257"/>
      <c r="HU78" s="257"/>
      <c r="HV78" s="257"/>
      <c r="HW78" s="257"/>
      <c r="HX78" s="257"/>
      <c r="HY78" s="257"/>
      <c r="HZ78" s="257"/>
      <c r="IA78" s="257"/>
      <c r="IB78" s="257"/>
      <c r="IC78" s="257"/>
      <c r="ID78" s="257"/>
      <c r="IE78" s="257"/>
      <c r="IF78" s="257"/>
      <c r="IG78" s="257"/>
      <c r="IH78" s="257"/>
      <c r="II78" s="257"/>
      <c r="IJ78" s="257"/>
      <c r="IK78" s="257"/>
      <c r="IL78" s="257"/>
      <c r="IM78" s="257"/>
      <c r="IN78" s="257"/>
      <c r="IO78" s="257"/>
      <c r="IP78" s="257"/>
      <c r="IQ78" s="257"/>
      <c r="IR78" s="257"/>
      <c r="IS78" s="257"/>
      <c r="IT78" s="257"/>
      <c r="IU78" s="257"/>
      <c r="IV78" s="257"/>
      <c r="IW78" s="257"/>
      <c r="IX78" s="257"/>
      <c r="IY78" s="257"/>
      <c r="IZ78" s="257"/>
      <c r="JA78" s="257"/>
      <c r="JB78" s="257"/>
      <c r="JC78" s="257"/>
      <c r="JD78" s="257"/>
      <c r="JE78" s="257"/>
      <c r="JF78" s="257"/>
      <c r="JG78" s="257"/>
      <c r="JH78" s="257"/>
      <c r="JI78" s="257"/>
      <c r="JJ78" s="257"/>
      <c r="JK78" s="257"/>
      <c r="JL78" s="257"/>
      <c r="JM78" s="257"/>
      <c r="JN78" s="257"/>
      <c r="JO78" s="257"/>
      <c r="JP78" s="257"/>
      <c r="JQ78" s="257"/>
      <c r="JR78" s="257"/>
      <c r="JS78" s="257"/>
      <c r="JT78" s="257"/>
      <c r="JU78" s="257"/>
      <c r="JV78" s="257"/>
      <c r="JW78" s="257"/>
      <c r="JX78" s="257"/>
      <c r="JY78" s="257"/>
      <c r="JZ78" s="257"/>
      <c r="KA78" s="257"/>
      <c r="KB78" s="257"/>
      <c r="KC78" s="257"/>
      <c r="KD78" s="257"/>
      <c r="KE78" s="257"/>
      <c r="KF78" s="257"/>
      <c r="KG78" s="257"/>
      <c r="KH78" s="257"/>
      <c r="KI78" s="257"/>
      <c r="KJ78" s="257"/>
      <c r="KK78" s="257"/>
      <c r="KL78" s="257"/>
      <c r="KM78" s="257"/>
      <c r="KN78" s="257"/>
      <c r="KO78" s="257"/>
      <c r="KP78" s="257"/>
      <c r="KQ78" s="257"/>
      <c r="KR78" s="257"/>
      <c r="KS78" s="257"/>
      <c r="KT78" s="257"/>
      <c r="KU78" s="257"/>
      <c r="KV78" s="257"/>
      <c r="KW78" s="257"/>
      <c r="KX78" s="257"/>
      <c r="KY78" s="257"/>
      <c r="KZ78" s="257"/>
      <c r="LA78" s="257"/>
      <c r="LB78" s="257"/>
      <c r="LC78" s="257"/>
      <c r="LD78" s="257"/>
      <c r="LE78" s="257"/>
      <c r="LF78" s="257"/>
      <c r="LG78" s="257"/>
      <c r="LH78" s="257"/>
      <c r="LI78" s="257"/>
      <c r="LJ78" s="257"/>
      <c r="LK78" s="257"/>
      <c r="LL78" s="257"/>
      <c r="LM78" s="257"/>
      <c r="LN78" s="257"/>
      <c r="LO78" s="257"/>
      <c r="LP78" s="257"/>
      <c r="LQ78" s="257"/>
      <c r="LR78" s="257"/>
      <c r="LS78" s="257"/>
      <c r="LT78" s="257"/>
      <c r="LU78" s="257"/>
      <c r="LV78" s="257"/>
      <c r="LW78" s="257"/>
      <c r="LX78" s="257"/>
      <c r="LY78" s="257"/>
      <c r="LZ78" s="257"/>
      <c r="MA78" s="257"/>
      <c r="MB78" s="257"/>
      <c r="MC78" s="257"/>
      <c r="MD78" s="257"/>
      <c r="ME78" s="257"/>
      <c r="MF78" s="257"/>
      <c r="MG78" s="257"/>
      <c r="MH78" s="257"/>
      <c r="MI78" s="257"/>
      <c r="MJ78" s="257"/>
      <c r="MK78" s="257"/>
      <c r="ML78" s="257"/>
      <c r="MM78" s="257"/>
      <c r="MN78" s="257"/>
      <c r="MO78" s="257"/>
      <c r="MP78" s="257"/>
      <c r="MQ78" s="257"/>
      <c r="MR78" s="257"/>
      <c r="MS78" s="257"/>
      <c r="MT78" s="257"/>
      <c r="MU78" s="257"/>
      <c r="MV78" s="257"/>
      <c r="MW78" s="257"/>
      <c r="MX78" s="257"/>
      <c r="MY78" s="257"/>
      <c r="MZ78" s="257"/>
      <c r="NA78" s="257"/>
      <c r="NB78" s="257"/>
      <c r="NC78" s="257"/>
      <c r="ND78" s="257"/>
      <c r="NE78" s="259"/>
      <c r="NF78" s="259"/>
      <c r="NG78" s="259"/>
      <c r="NH78" s="259"/>
      <c r="NI78" s="259"/>
      <c r="NJ78" s="259"/>
      <c r="NK78" s="259"/>
      <c r="NL78" s="259"/>
      <c r="NM78" s="259"/>
      <c r="NN78" s="259"/>
      <c r="NO78" s="259"/>
      <c r="NP78" s="259"/>
      <c r="NQ78" s="259"/>
      <c r="NR78" s="259"/>
      <c r="NS78" s="259"/>
      <c r="NT78" s="259"/>
      <c r="NU78" s="259"/>
      <c r="NV78" s="259"/>
      <c r="NW78" s="259"/>
      <c r="NX78" s="259"/>
      <c r="NY78" s="259"/>
      <c r="NZ78" s="259"/>
      <c r="OA78" s="259"/>
      <c r="OB78" s="259"/>
      <c r="OC78" s="259"/>
      <c r="OD78" s="259"/>
      <c r="OE78" s="259"/>
      <c r="OF78" s="259"/>
      <c r="OG78" s="259"/>
      <c r="OH78" s="259"/>
      <c r="OI78" s="259"/>
      <c r="OJ78" s="259"/>
      <c r="OK78" s="259"/>
      <c r="OL78" s="259"/>
      <c r="OM78" s="259"/>
      <c r="ON78" s="259"/>
      <c r="OO78" s="259"/>
      <c r="OP78" s="259"/>
      <c r="OQ78" s="259"/>
      <c r="OR78" s="259"/>
      <c r="OS78" s="259"/>
      <c r="OT78" s="259"/>
      <c r="OU78" s="259"/>
      <c r="OV78" s="259"/>
      <c r="OW78" s="259"/>
      <c r="OX78" s="259"/>
      <c r="OY78" s="259"/>
      <c r="OZ78" s="259"/>
      <c r="PA78" s="259"/>
      <c r="PB78" s="259"/>
      <c r="PC78" s="259"/>
      <c r="PD78" s="259"/>
      <c r="PE78" s="259"/>
      <c r="PF78" s="259"/>
      <c r="PG78" s="259"/>
      <c r="PH78" s="259"/>
      <c r="PI78" s="259"/>
      <c r="PJ78" s="259"/>
      <c r="PK78" s="259"/>
      <c r="PL78" s="259"/>
      <c r="PM78" s="259"/>
      <c r="PN78" s="259"/>
      <c r="PO78" s="259"/>
      <c r="PP78" s="259"/>
      <c r="PQ78" s="259"/>
      <c r="PR78" s="259"/>
      <c r="PS78" s="259"/>
      <c r="PT78" s="259"/>
      <c r="PU78" s="259"/>
      <c r="PV78" s="259"/>
      <c r="PW78" s="259"/>
      <c r="PX78" s="259"/>
      <c r="PY78" s="259"/>
      <c r="PZ78" s="259"/>
      <c r="QA78" s="259"/>
      <c r="QB78" s="259"/>
      <c r="QC78" s="259"/>
      <c r="QD78" s="259"/>
      <c r="QE78" s="259"/>
      <c r="QF78" s="259"/>
      <c r="QG78" s="259"/>
      <c r="QH78" s="259"/>
      <c r="QI78" s="259"/>
      <c r="QJ78" s="259"/>
      <c r="QK78" s="259"/>
      <c r="QL78" s="259"/>
      <c r="QM78" s="259"/>
      <c r="QN78" s="259"/>
      <c r="QP78" s="266">
        <v>0</v>
      </c>
      <c r="WM78" s="159"/>
      <c r="WN78" s="159"/>
      <c r="WO78" s="159"/>
      <c r="WP78" s="251">
        <v>323730</v>
      </c>
      <c r="WQ78" s="219"/>
      <c r="WR78" s="219">
        <v>323730</v>
      </c>
      <c r="XE78" s="159"/>
      <c r="XH78" s="266">
        <v>0</v>
      </c>
      <c r="YJ78" s="159"/>
      <c r="YK78" s="159"/>
      <c r="YM78" s="266">
        <v>0</v>
      </c>
      <c r="YN78" s="172"/>
      <c r="ZQ78" s="159"/>
      <c r="ZR78" s="159"/>
      <c r="ZS78" s="159"/>
    </row>
    <row r="79" spans="1:695">
      <c r="A79" s="271">
        <v>98</v>
      </c>
      <c r="B79" s="272" t="s">
        <v>18</v>
      </c>
      <c r="C79" s="273"/>
      <c r="D79" s="273"/>
      <c r="E79" s="164">
        <v>81685762</v>
      </c>
      <c r="G79" s="251">
        <v>81685762</v>
      </c>
      <c r="H79" s="164">
        <v>24186800</v>
      </c>
      <c r="I79" s="164">
        <v>17786300</v>
      </c>
      <c r="J79" s="164">
        <v>2981500</v>
      </c>
      <c r="K79" s="164">
        <v>2556500</v>
      </c>
      <c r="L79" s="164">
        <v>58203600</v>
      </c>
      <c r="M79" s="164">
        <v>14971700</v>
      </c>
      <c r="N79" s="164">
        <v>13066300</v>
      </c>
      <c r="O79" s="164">
        <v>2551100</v>
      </c>
      <c r="P79" s="164">
        <v>4168000</v>
      </c>
      <c r="Q79" s="164">
        <v>1065000</v>
      </c>
      <c r="R79" s="164">
        <v>3200000</v>
      </c>
      <c r="S79" s="164">
        <v>58003800</v>
      </c>
      <c r="T79" s="164">
        <v>0</v>
      </c>
      <c r="U79" s="164">
        <v>-17652300</v>
      </c>
      <c r="V79" s="164">
        <v>0</v>
      </c>
      <c r="W79" s="164">
        <v>0</v>
      </c>
      <c r="X79" s="164">
        <v>0</v>
      </c>
      <c r="Y79" s="164">
        <v>0</v>
      </c>
      <c r="Z79" s="164">
        <v>0</v>
      </c>
      <c r="AA79" s="164">
        <v>-25862200</v>
      </c>
      <c r="AB79" s="164">
        <v>-3664200</v>
      </c>
      <c r="AC79" s="164">
        <v>-4411900</v>
      </c>
      <c r="AD79" s="164">
        <v>-1188000</v>
      </c>
      <c r="AE79" s="164">
        <v>-396000</v>
      </c>
      <c r="AF79" s="164">
        <v>-16972400</v>
      </c>
      <c r="AG79" s="164">
        <v>-6664650</v>
      </c>
      <c r="AH79" s="164">
        <v>-512168</v>
      </c>
      <c r="AI79" s="164">
        <v>-1714600</v>
      </c>
      <c r="AJ79" s="164">
        <v>-21511500</v>
      </c>
      <c r="AK79" s="164">
        <v>-10127900</v>
      </c>
      <c r="AL79" s="164">
        <v>-1685480</v>
      </c>
      <c r="AM79" s="164">
        <v>-2289800</v>
      </c>
      <c r="AN79" s="164">
        <v>-2506000</v>
      </c>
      <c r="AO79" s="164">
        <v>-1640000</v>
      </c>
      <c r="AP79" s="164">
        <v>-468720</v>
      </c>
      <c r="AQ79" s="164">
        <v>-29760</v>
      </c>
      <c r="AR79" s="164">
        <v>-120000</v>
      </c>
      <c r="AS79" s="164">
        <v>-137760</v>
      </c>
      <c r="AT79" s="164">
        <v>-1348500</v>
      </c>
      <c r="AU79" s="164">
        <v>-5000</v>
      </c>
      <c r="AV79" s="164">
        <v>-146000</v>
      </c>
      <c r="AW79" s="164">
        <v>0</v>
      </c>
      <c r="AX79" s="164">
        <v>0</v>
      </c>
      <c r="AY79" s="164">
        <v>0</v>
      </c>
      <c r="AZ79" s="164">
        <v>0</v>
      </c>
      <c r="BA79" s="164">
        <v>0</v>
      </c>
      <c r="BB79" s="164">
        <v>0</v>
      </c>
      <c r="BC79" s="164">
        <v>0</v>
      </c>
      <c r="BD79" s="164">
        <v>0</v>
      </c>
      <c r="BE79" s="164">
        <v>0</v>
      </c>
      <c r="BF79" s="164">
        <v>0</v>
      </c>
      <c r="BG79" s="164">
        <v>0</v>
      </c>
      <c r="BH79" s="164">
        <v>0</v>
      </c>
      <c r="BI79" s="164">
        <v>0</v>
      </c>
      <c r="BJ79" s="164">
        <v>0</v>
      </c>
      <c r="BK79" s="164">
        <v>0</v>
      </c>
      <c r="BL79" s="164">
        <v>0</v>
      </c>
      <c r="BM79" s="164">
        <v>0</v>
      </c>
      <c r="BN79" s="164">
        <v>0</v>
      </c>
      <c r="BO79" s="164">
        <v>0</v>
      </c>
      <c r="BP79" s="164">
        <v>0</v>
      </c>
      <c r="BQ79" s="164">
        <v>0</v>
      </c>
      <c r="BR79" s="164">
        <v>0</v>
      </c>
      <c r="BS79" s="164">
        <v>0</v>
      </c>
      <c r="BT79" s="274">
        <v>0</v>
      </c>
      <c r="BU79" s="164">
        <v>0</v>
      </c>
      <c r="BV79" s="164">
        <v>0</v>
      </c>
      <c r="BW79" s="164">
        <v>0</v>
      </c>
      <c r="BX79" s="164">
        <v>0</v>
      </c>
      <c r="BY79" s="164">
        <v>0</v>
      </c>
      <c r="BZ79" s="164">
        <v>0</v>
      </c>
      <c r="CA79" s="164">
        <v>0</v>
      </c>
      <c r="CB79" s="164">
        <v>0</v>
      </c>
      <c r="CC79" s="164">
        <v>0</v>
      </c>
      <c r="CD79" s="164">
        <v>0</v>
      </c>
      <c r="CE79" s="164">
        <v>0</v>
      </c>
      <c r="CF79" s="164">
        <v>0</v>
      </c>
      <c r="CG79" s="164">
        <v>0</v>
      </c>
      <c r="CH79" s="164">
        <v>0</v>
      </c>
      <c r="CI79" s="164">
        <v>0</v>
      </c>
      <c r="CJ79" s="164">
        <v>0</v>
      </c>
      <c r="CK79" s="164">
        <v>0</v>
      </c>
      <c r="CL79" s="164">
        <v>0</v>
      </c>
      <c r="CM79" s="164">
        <v>0</v>
      </c>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164">
        <v>0</v>
      </c>
      <c r="DE79" s="164">
        <v>0</v>
      </c>
      <c r="DF79" s="164">
        <v>0</v>
      </c>
      <c r="DG79" s="164">
        <v>0</v>
      </c>
      <c r="DH79" s="164">
        <v>0</v>
      </c>
      <c r="DI79" s="164">
        <v>0</v>
      </c>
      <c r="DJ79" s="164">
        <v>0</v>
      </c>
      <c r="DK79" s="164">
        <v>0</v>
      </c>
      <c r="DL79" s="164">
        <v>0</v>
      </c>
      <c r="DM79" s="164">
        <v>0</v>
      </c>
      <c r="DN79" s="164">
        <v>0</v>
      </c>
      <c r="DO79" s="164">
        <v>0</v>
      </c>
      <c r="DP79" s="164">
        <v>0</v>
      </c>
      <c r="DQ79" s="164">
        <v>0</v>
      </c>
      <c r="DR79" s="164">
        <v>0</v>
      </c>
      <c r="DS79" s="164">
        <v>0</v>
      </c>
      <c r="DT79" s="164">
        <v>0</v>
      </c>
      <c r="DU79" s="164">
        <v>0</v>
      </c>
      <c r="DV79" s="164">
        <v>0</v>
      </c>
      <c r="DW79" s="164">
        <v>0</v>
      </c>
      <c r="DX79" s="164">
        <v>0</v>
      </c>
      <c r="DY79" s="164">
        <v>0</v>
      </c>
      <c r="DZ79" s="164">
        <v>0</v>
      </c>
      <c r="EA79" s="164">
        <v>0</v>
      </c>
      <c r="EB79" s="164">
        <v>0</v>
      </c>
      <c r="EC79" s="164">
        <v>0</v>
      </c>
      <c r="ED79" s="164">
        <v>0</v>
      </c>
      <c r="EE79" s="164">
        <v>0</v>
      </c>
      <c r="EF79" s="164">
        <v>0</v>
      </c>
      <c r="EG79" s="164">
        <v>0</v>
      </c>
      <c r="EH79" s="274">
        <v>0</v>
      </c>
      <c r="EI79" s="164">
        <v>0</v>
      </c>
      <c r="EJ79" s="164">
        <v>0</v>
      </c>
      <c r="EK79" s="164">
        <v>0</v>
      </c>
      <c r="EL79" s="164">
        <v>0</v>
      </c>
      <c r="EM79" s="164">
        <v>0</v>
      </c>
      <c r="EN79" s="164">
        <v>0</v>
      </c>
      <c r="EO79" s="164">
        <v>0</v>
      </c>
      <c r="EP79" s="164">
        <v>0</v>
      </c>
      <c r="EQ79" s="164">
        <v>0</v>
      </c>
      <c r="ER79" s="164">
        <v>0</v>
      </c>
      <c r="ES79" s="164">
        <v>0</v>
      </c>
      <c r="ET79" s="164">
        <v>0</v>
      </c>
      <c r="EU79" s="164">
        <v>0</v>
      </c>
      <c r="EV79" s="164">
        <v>0</v>
      </c>
      <c r="EW79" s="164">
        <v>0</v>
      </c>
      <c r="EX79" s="164">
        <v>0</v>
      </c>
      <c r="EY79" s="164">
        <v>0</v>
      </c>
      <c r="EZ79" s="164">
        <v>0</v>
      </c>
      <c r="FA79" s="164">
        <v>0</v>
      </c>
      <c r="FB79" s="164">
        <v>0</v>
      </c>
      <c r="FC79" s="164">
        <v>0</v>
      </c>
      <c r="FD79" s="164">
        <v>0</v>
      </c>
      <c r="FE79" s="164">
        <v>0</v>
      </c>
      <c r="FF79" s="164">
        <v>0</v>
      </c>
      <c r="FG79" s="164">
        <v>0</v>
      </c>
      <c r="FH79" s="164">
        <v>0</v>
      </c>
      <c r="FI79" s="164">
        <v>0</v>
      </c>
      <c r="FJ79" s="164">
        <v>0</v>
      </c>
      <c r="FK79" s="164">
        <v>0</v>
      </c>
      <c r="FL79" s="164">
        <v>0</v>
      </c>
      <c r="FM79" s="164">
        <v>0</v>
      </c>
      <c r="FN79" s="164">
        <v>0</v>
      </c>
      <c r="FO79" s="164">
        <v>0</v>
      </c>
      <c r="FP79" s="164">
        <v>0</v>
      </c>
      <c r="FQ79" s="164">
        <v>0</v>
      </c>
      <c r="FR79" s="274">
        <v>0</v>
      </c>
      <c r="FS79" s="274">
        <v>0</v>
      </c>
      <c r="FT79" s="274">
        <v>0</v>
      </c>
      <c r="FU79" s="274">
        <v>0</v>
      </c>
      <c r="FV79" s="274">
        <v>0</v>
      </c>
      <c r="FW79" s="274">
        <v>0</v>
      </c>
      <c r="FX79" s="274">
        <v>0</v>
      </c>
      <c r="FY79" s="274">
        <v>0</v>
      </c>
      <c r="FZ79" s="274">
        <v>0</v>
      </c>
      <c r="GA79" s="274">
        <v>0</v>
      </c>
      <c r="GB79" s="274">
        <v>0</v>
      </c>
      <c r="GC79" s="274">
        <v>0</v>
      </c>
      <c r="GD79" s="274">
        <v>0</v>
      </c>
      <c r="GE79" s="274">
        <v>0</v>
      </c>
      <c r="GF79" s="274">
        <v>0</v>
      </c>
      <c r="GG79" s="274">
        <v>0</v>
      </c>
      <c r="GH79" s="274">
        <v>0</v>
      </c>
      <c r="GI79" s="274">
        <v>0</v>
      </c>
      <c r="GJ79" s="274">
        <v>0</v>
      </c>
      <c r="GK79" s="274">
        <v>0</v>
      </c>
      <c r="GL79" s="274">
        <v>0</v>
      </c>
      <c r="GM79" s="274">
        <v>0</v>
      </c>
      <c r="GN79" s="274">
        <v>0</v>
      </c>
      <c r="GO79" s="274">
        <v>0</v>
      </c>
      <c r="GP79" s="274">
        <v>0</v>
      </c>
      <c r="GQ79" s="274">
        <v>0</v>
      </c>
      <c r="GR79" s="274">
        <v>0</v>
      </c>
      <c r="GS79" s="274">
        <v>0</v>
      </c>
      <c r="GT79" s="274">
        <v>0</v>
      </c>
      <c r="GU79" s="274">
        <v>0</v>
      </c>
      <c r="GV79" s="274">
        <v>0</v>
      </c>
      <c r="GW79" s="274">
        <v>0</v>
      </c>
      <c r="GX79" s="274">
        <v>0</v>
      </c>
      <c r="GY79" s="274">
        <v>0</v>
      </c>
      <c r="GZ79" s="274">
        <v>0</v>
      </c>
      <c r="HA79" s="274">
        <v>0</v>
      </c>
      <c r="HB79" s="274">
        <v>0</v>
      </c>
      <c r="HC79" s="274">
        <v>0</v>
      </c>
      <c r="HD79" s="274">
        <v>0</v>
      </c>
      <c r="HE79" s="274">
        <v>0</v>
      </c>
      <c r="HF79" s="274">
        <v>0</v>
      </c>
      <c r="HG79" s="274">
        <v>0</v>
      </c>
      <c r="HH79" s="274">
        <v>0</v>
      </c>
      <c r="HI79" s="274">
        <v>0</v>
      </c>
      <c r="HJ79" s="274">
        <v>0</v>
      </c>
      <c r="HK79" s="274">
        <v>0</v>
      </c>
      <c r="HL79" s="274">
        <v>0</v>
      </c>
      <c r="HM79" s="274">
        <v>0</v>
      </c>
      <c r="HN79" s="274">
        <v>0</v>
      </c>
      <c r="HO79" s="274">
        <v>0</v>
      </c>
      <c r="HP79" s="274">
        <v>0</v>
      </c>
      <c r="HQ79" s="274">
        <v>0</v>
      </c>
      <c r="HR79" s="274">
        <v>0</v>
      </c>
      <c r="HS79" s="274">
        <v>0</v>
      </c>
      <c r="HT79" s="274">
        <v>0</v>
      </c>
      <c r="HU79" s="274">
        <v>0</v>
      </c>
      <c r="HV79" s="274">
        <v>0</v>
      </c>
      <c r="HW79" s="274">
        <v>0</v>
      </c>
      <c r="HX79" s="274">
        <v>0</v>
      </c>
      <c r="HY79" s="274">
        <v>0</v>
      </c>
      <c r="HZ79" s="274">
        <v>0</v>
      </c>
      <c r="IA79" s="274">
        <v>0</v>
      </c>
      <c r="IB79" s="274">
        <v>0</v>
      </c>
      <c r="IC79" s="274">
        <v>0</v>
      </c>
      <c r="ID79" s="274">
        <v>0</v>
      </c>
      <c r="IE79" s="274">
        <v>0</v>
      </c>
      <c r="IF79" s="274">
        <v>0</v>
      </c>
      <c r="IG79" s="274">
        <v>0</v>
      </c>
      <c r="IH79" s="274">
        <v>0</v>
      </c>
      <c r="II79" s="274">
        <v>0</v>
      </c>
      <c r="IJ79" s="274">
        <v>0</v>
      </c>
      <c r="IK79" s="274">
        <v>0</v>
      </c>
      <c r="IL79" s="274">
        <v>0</v>
      </c>
      <c r="IM79" s="274">
        <v>0</v>
      </c>
      <c r="IN79" s="274">
        <v>0</v>
      </c>
      <c r="IO79" s="274">
        <v>0</v>
      </c>
      <c r="IP79" s="274">
        <v>0</v>
      </c>
      <c r="IQ79" s="274">
        <v>0</v>
      </c>
      <c r="IR79" s="274">
        <v>0</v>
      </c>
      <c r="IS79" s="274">
        <v>0</v>
      </c>
      <c r="IT79" s="274">
        <v>0</v>
      </c>
      <c r="IU79" s="274">
        <v>0</v>
      </c>
      <c r="IV79" s="274">
        <v>0</v>
      </c>
      <c r="IW79" s="274">
        <v>0</v>
      </c>
      <c r="IX79" s="274">
        <v>0</v>
      </c>
      <c r="IY79" s="274">
        <v>0</v>
      </c>
      <c r="IZ79" s="274">
        <v>0</v>
      </c>
      <c r="JA79" s="274">
        <v>0</v>
      </c>
      <c r="JB79" s="274">
        <v>0</v>
      </c>
      <c r="JC79" s="274">
        <v>0</v>
      </c>
      <c r="JD79" s="274">
        <v>0</v>
      </c>
      <c r="JE79" s="274">
        <v>0</v>
      </c>
      <c r="JF79" s="274">
        <v>0</v>
      </c>
      <c r="JG79" s="274">
        <v>0</v>
      </c>
      <c r="JH79" s="274">
        <v>0</v>
      </c>
      <c r="JI79" s="274">
        <v>0</v>
      </c>
      <c r="JJ79" s="274">
        <v>0</v>
      </c>
      <c r="JK79" s="274">
        <v>0</v>
      </c>
      <c r="JL79" s="274">
        <v>0</v>
      </c>
      <c r="JM79" s="274">
        <v>0</v>
      </c>
      <c r="JN79" s="274">
        <v>0</v>
      </c>
      <c r="JO79" s="274">
        <v>0</v>
      </c>
      <c r="JP79" s="274">
        <v>0</v>
      </c>
      <c r="JQ79" s="274">
        <v>0</v>
      </c>
      <c r="JR79" s="274">
        <v>0</v>
      </c>
      <c r="JS79" s="274">
        <v>0</v>
      </c>
      <c r="JT79" s="274">
        <v>0</v>
      </c>
      <c r="JU79" s="274">
        <v>0</v>
      </c>
      <c r="JV79" s="274">
        <v>0</v>
      </c>
      <c r="JW79" s="274">
        <v>0</v>
      </c>
      <c r="JX79" s="274">
        <v>0</v>
      </c>
      <c r="JY79" s="274">
        <v>0</v>
      </c>
      <c r="JZ79" s="274">
        <v>0</v>
      </c>
      <c r="KA79" s="274">
        <v>0</v>
      </c>
      <c r="KB79" s="274">
        <v>0</v>
      </c>
      <c r="KC79" s="274">
        <v>0</v>
      </c>
      <c r="KD79" s="274">
        <v>0</v>
      </c>
      <c r="KE79" s="274">
        <v>0</v>
      </c>
      <c r="KF79" s="274">
        <v>0</v>
      </c>
      <c r="KG79" s="274">
        <v>0</v>
      </c>
      <c r="KH79" s="274">
        <v>0</v>
      </c>
      <c r="KI79" s="274">
        <v>0</v>
      </c>
      <c r="KJ79" s="274">
        <v>0</v>
      </c>
      <c r="KK79" s="274">
        <v>0</v>
      </c>
      <c r="KL79" s="274">
        <v>0</v>
      </c>
      <c r="KM79" s="274">
        <v>0</v>
      </c>
      <c r="KN79" s="274">
        <v>0</v>
      </c>
      <c r="KO79" s="274">
        <v>0</v>
      </c>
      <c r="KP79" s="274">
        <v>0</v>
      </c>
      <c r="KQ79" s="274">
        <v>0</v>
      </c>
      <c r="KR79" s="274">
        <v>0</v>
      </c>
      <c r="KS79" s="274">
        <v>0</v>
      </c>
      <c r="KT79" s="274">
        <v>0</v>
      </c>
      <c r="KU79" s="274">
        <v>0</v>
      </c>
      <c r="KV79" s="274">
        <v>0</v>
      </c>
      <c r="KW79" s="274">
        <v>0</v>
      </c>
      <c r="KX79" s="274">
        <v>0</v>
      </c>
      <c r="KY79" s="274">
        <v>0</v>
      </c>
      <c r="KZ79" s="274">
        <v>0</v>
      </c>
      <c r="LA79" s="274">
        <v>0</v>
      </c>
      <c r="LB79" s="274">
        <v>0</v>
      </c>
      <c r="LC79" s="274">
        <v>0</v>
      </c>
      <c r="LD79" s="274">
        <v>0</v>
      </c>
      <c r="LE79" s="274">
        <v>0</v>
      </c>
      <c r="LF79" s="274">
        <v>0</v>
      </c>
      <c r="LG79" s="274">
        <v>0</v>
      </c>
      <c r="LH79" s="274">
        <v>0</v>
      </c>
      <c r="LI79" s="274">
        <v>0</v>
      </c>
      <c r="LJ79" s="274">
        <v>0</v>
      </c>
      <c r="LK79" s="274">
        <v>0</v>
      </c>
      <c r="LL79" s="274">
        <v>0</v>
      </c>
      <c r="LM79" s="274">
        <v>0</v>
      </c>
      <c r="LN79" s="274">
        <v>0</v>
      </c>
      <c r="LO79" s="274">
        <v>0</v>
      </c>
      <c r="LP79" s="274">
        <v>0</v>
      </c>
      <c r="LQ79" s="274">
        <v>0</v>
      </c>
      <c r="LR79" s="274">
        <v>0</v>
      </c>
      <c r="LS79" s="274">
        <v>0</v>
      </c>
      <c r="LT79" s="274">
        <v>0</v>
      </c>
      <c r="LU79" s="274">
        <v>0</v>
      </c>
      <c r="LV79" s="274">
        <v>0</v>
      </c>
      <c r="LW79" s="274">
        <v>0</v>
      </c>
      <c r="LX79" s="274">
        <v>0</v>
      </c>
      <c r="LY79" s="274">
        <v>0</v>
      </c>
      <c r="LZ79" s="274">
        <v>0</v>
      </c>
      <c r="MA79" s="274">
        <v>0</v>
      </c>
      <c r="MB79" s="274">
        <v>0</v>
      </c>
      <c r="MC79" s="274">
        <v>0</v>
      </c>
      <c r="MD79" s="274">
        <v>0</v>
      </c>
      <c r="ME79" s="274">
        <v>0</v>
      </c>
      <c r="MF79" s="274">
        <v>0</v>
      </c>
      <c r="MG79" s="274">
        <v>0</v>
      </c>
      <c r="MH79" s="274">
        <v>0</v>
      </c>
      <c r="MI79" s="274">
        <v>0</v>
      </c>
      <c r="MJ79" s="274">
        <v>0</v>
      </c>
      <c r="MK79" s="274">
        <v>0</v>
      </c>
      <c r="ML79" s="274">
        <v>0</v>
      </c>
      <c r="MM79" s="274">
        <v>0</v>
      </c>
      <c r="MN79" s="274">
        <v>0</v>
      </c>
      <c r="MO79" s="274">
        <v>0</v>
      </c>
      <c r="MP79" s="274">
        <v>0</v>
      </c>
      <c r="MQ79" s="274">
        <v>0</v>
      </c>
      <c r="MR79" s="274">
        <v>0</v>
      </c>
      <c r="MS79" s="274">
        <v>0</v>
      </c>
      <c r="MT79" s="274">
        <v>0</v>
      </c>
      <c r="MU79" s="274">
        <v>0</v>
      </c>
      <c r="MV79" s="274">
        <v>0</v>
      </c>
      <c r="MW79" s="274">
        <v>0</v>
      </c>
      <c r="MX79" s="274">
        <v>0</v>
      </c>
      <c r="MY79" s="274">
        <v>0</v>
      </c>
      <c r="MZ79" s="274">
        <v>0</v>
      </c>
      <c r="NA79" s="274">
        <v>0</v>
      </c>
      <c r="NB79" s="274">
        <v>0</v>
      </c>
      <c r="NC79" s="274">
        <v>0</v>
      </c>
      <c r="ND79" s="274">
        <v>0</v>
      </c>
      <c r="NE79" s="275"/>
      <c r="NF79" s="275"/>
      <c r="NG79" s="275"/>
      <c r="NH79" s="275"/>
      <c r="NI79" s="275"/>
      <c r="NJ79" s="275"/>
      <c r="NK79" s="275"/>
      <c r="NL79" s="275"/>
      <c r="NM79" s="275"/>
      <c r="NN79" s="275"/>
      <c r="NO79" s="275"/>
      <c r="NP79" s="275"/>
      <c r="NQ79" s="275"/>
      <c r="NR79" s="275"/>
      <c r="NS79" s="275"/>
      <c r="NT79" s="275"/>
      <c r="NU79" s="275"/>
      <c r="NV79" s="275"/>
      <c r="NW79" s="275"/>
      <c r="NX79" s="275"/>
      <c r="NY79" s="275"/>
      <c r="NZ79" s="275"/>
      <c r="OA79" s="275"/>
      <c r="OB79" s="275"/>
      <c r="OC79" s="275"/>
      <c r="OD79" s="275"/>
      <c r="OE79" s="275"/>
      <c r="OF79" s="275"/>
      <c r="OG79" s="275"/>
      <c r="OH79" s="275"/>
      <c r="OI79" s="275"/>
      <c r="OJ79" s="275"/>
      <c r="OK79" s="275"/>
      <c r="OL79" s="275"/>
      <c r="OM79" s="275"/>
      <c r="ON79" s="275"/>
      <c r="OO79" s="275"/>
      <c r="OP79" s="275"/>
      <c r="OQ79" s="275"/>
      <c r="OR79" s="275"/>
      <c r="OS79" s="275"/>
      <c r="OT79" s="275"/>
      <c r="OU79" s="275"/>
      <c r="OV79" s="275"/>
      <c r="OW79" s="275"/>
      <c r="OX79" s="275"/>
      <c r="OY79" s="275"/>
      <c r="OZ79" s="275"/>
      <c r="PA79" s="275"/>
      <c r="PB79" s="275"/>
      <c r="PC79" s="275"/>
      <c r="PD79" s="275"/>
      <c r="PE79" s="275"/>
      <c r="PF79" s="275"/>
      <c r="PG79" s="275"/>
      <c r="PH79" s="275"/>
      <c r="PI79" s="275"/>
      <c r="PJ79" s="275"/>
      <c r="PK79" s="275"/>
      <c r="PL79" s="275"/>
      <c r="PM79" s="275"/>
      <c r="PN79" s="275"/>
      <c r="PO79" s="275"/>
      <c r="PP79" s="275"/>
      <c r="PQ79" s="275"/>
      <c r="PR79" s="275"/>
      <c r="PS79" s="275"/>
      <c r="PT79" s="275"/>
      <c r="PU79" s="275"/>
      <c r="PV79" s="275"/>
      <c r="PW79" s="275"/>
      <c r="PX79" s="275"/>
      <c r="PY79" s="275"/>
      <c r="PZ79" s="275"/>
      <c r="QA79" s="275"/>
      <c r="QB79" s="275"/>
      <c r="QC79" s="275"/>
      <c r="QD79" s="275"/>
      <c r="QE79" s="275"/>
      <c r="QF79" s="275"/>
      <c r="QG79" s="275"/>
      <c r="QH79" s="275"/>
      <c r="QI79" s="275"/>
      <c r="QJ79" s="275"/>
      <c r="QK79" s="275"/>
      <c r="QL79" s="275"/>
      <c r="QM79" s="275"/>
      <c r="QN79" s="275"/>
      <c r="QP79" s="164">
        <v>0</v>
      </c>
      <c r="QQ79" s="164">
        <v>0</v>
      </c>
      <c r="QR79" s="164">
        <v>0</v>
      </c>
      <c r="QS79" s="164">
        <v>0</v>
      </c>
      <c r="QT79" s="164">
        <v>0</v>
      </c>
      <c r="QU79" s="164">
        <v>0</v>
      </c>
      <c r="QV79" s="164">
        <v>0</v>
      </c>
      <c r="QW79" s="164">
        <v>0</v>
      </c>
      <c r="QX79" s="164">
        <v>0</v>
      </c>
      <c r="QY79" s="164">
        <v>0</v>
      </c>
      <c r="QZ79" s="164">
        <v>0</v>
      </c>
      <c r="RA79" s="164">
        <v>0</v>
      </c>
      <c r="RB79" s="164">
        <v>0</v>
      </c>
      <c r="RC79" s="276">
        <v>0</v>
      </c>
      <c r="RD79" s="276">
        <v>0</v>
      </c>
      <c r="RE79" s="276">
        <v>0</v>
      </c>
      <c r="RF79" s="276">
        <v>0</v>
      </c>
      <c r="RG79" s="276">
        <v>0</v>
      </c>
      <c r="RH79" s="276">
        <v>0</v>
      </c>
      <c r="RI79" s="276">
        <v>0</v>
      </c>
      <c r="RJ79" s="276">
        <v>0</v>
      </c>
      <c r="RK79" s="276">
        <v>0</v>
      </c>
      <c r="RL79" s="276">
        <v>0</v>
      </c>
      <c r="RM79" s="276">
        <v>0</v>
      </c>
      <c r="RN79" s="276">
        <v>0</v>
      </c>
      <c r="RO79" s="276">
        <v>0</v>
      </c>
      <c r="RP79" s="276">
        <v>0</v>
      </c>
      <c r="RQ79" s="276">
        <v>0</v>
      </c>
      <c r="RR79" s="276">
        <v>0</v>
      </c>
      <c r="RS79" s="276">
        <v>0</v>
      </c>
      <c r="RT79" s="276">
        <v>0</v>
      </c>
      <c r="RU79" s="164"/>
      <c r="RV79" s="164"/>
      <c r="RW79" s="164"/>
      <c r="RX79" s="164"/>
      <c r="RY79" s="164"/>
      <c r="RZ79" s="164"/>
      <c r="SA79" s="164"/>
      <c r="SB79" s="164"/>
      <c r="SC79" s="164"/>
      <c r="SD79" s="164"/>
      <c r="SE79" s="164"/>
      <c r="SF79" s="164"/>
      <c r="SG79" s="164"/>
      <c r="SH79" s="164"/>
      <c r="SI79" s="164"/>
      <c r="SJ79" s="164"/>
      <c r="SK79" s="164"/>
      <c r="SL79" s="164"/>
      <c r="SM79" s="164"/>
      <c r="SN79" s="164"/>
      <c r="SO79" s="164"/>
      <c r="SP79" s="164"/>
      <c r="SQ79" s="164"/>
      <c r="SR79" s="164"/>
      <c r="SS79" s="164"/>
      <c r="ST79" s="164"/>
      <c r="SU79" s="164"/>
      <c r="SV79" s="164"/>
      <c r="SW79" s="164"/>
      <c r="SX79" s="164"/>
      <c r="SY79" s="164"/>
      <c r="SZ79" s="164"/>
      <c r="TA79" s="164"/>
      <c r="TB79" s="164"/>
      <c r="TC79" s="164"/>
      <c r="TD79" s="164"/>
      <c r="TE79" s="164"/>
      <c r="TF79" s="164"/>
      <c r="TG79" s="164"/>
      <c r="TH79" s="164"/>
      <c r="TI79" s="164"/>
      <c r="TJ79" s="164"/>
      <c r="TK79" s="164"/>
      <c r="TL79" s="164"/>
      <c r="TM79" s="164"/>
      <c r="TN79" s="164"/>
      <c r="TO79" s="164"/>
      <c r="TP79" s="164"/>
      <c r="TQ79" s="164"/>
      <c r="TR79" s="164"/>
      <c r="TS79" s="164"/>
      <c r="TT79" s="164"/>
      <c r="TU79" s="164"/>
      <c r="TV79" s="164"/>
      <c r="TW79" s="164"/>
      <c r="TX79" s="164"/>
      <c r="TY79" s="164"/>
      <c r="TZ79" s="164"/>
      <c r="UA79" s="164"/>
      <c r="UB79" s="164"/>
      <c r="UC79" s="164"/>
      <c r="UD79" s="164"/>
      <c r="UE79" s="164"/>
      <c r="UF79" s="164"/>
      <c r="UG79" s="164"/>
      <c r="UH79" s="164"/>
      <c r="UI79" s="164"/>
      <c r="UJ79" s="164"/>
      <c r="UK79" s="164"/>
      <c r="UL79" s="164"/>
      <c r="UM79" s="164"/>
      <c r="UN79" s="164"/>
      <c r="UO79" s="164"/>
      <c r="UP79" s="164"/>
      <c r="UQ79" s="164"/>
      <c r="UR79" s="164"/>
      <c r="US79" s="164"/>
      <c r="UT79" s="164"/>
      <c r="UU79" s="164"/>
      <c r="UV79" s="164"/>
      <c r="UW79" s="164"/>
      <c r="UX79" s="164"/>
      <c r="UY79" s="164"/>
      <c r="UZ79" s="164"/>
      <c r="VA79" s="164"/>
      <c r="VB79" s="164"/>
      <c r="VC79" s="164"/>
      <c r="VD79" s="164"/>
      <c r="VE79" s="164"/>
      <c r="VF79" s="164"/>
      <c r="VG79" s="164"/>
      <c r="VH79" s="164"/>
      <c r="VI79" s="164"/>
      <c r="VJ79" s="164"/>
      <c r="VK79" s="164"/>
      <c r="VL79" s="164"/>
      <c r="VM79" s="164"/>
      <c r="VN79" s="164"/>
      <c r="VO79" s="164"/>
      <c r="VP79" s="164"/>
      <c r="VQ79" s="164"/>
      <c r="VR79" s="164"/>
      <c r="VS79" s="164"/>
      <c r="VT79" s="164"/>
      <c r="VU79" s="164"/>
      <c r="VV79" s="164"/>
      <c r="VW79" s="164"/>
      <c r="VX79" s="164">
        <v>0</v>
      </c>
      <c r="VY79" s="164">
        <v>0</v>
      </c>
      <c r="VZ79" s="164">
        <v>0</v>
      </c>
      <c r="WA79" s="164">
        <v>0</v>
      </c>
      <c r="WB79" s="164">
        <v>0</v>
      </c>
      <c r="WC79" s="164">
        <v>0</v>
      </c>
      <c r="WD79" s="164">
        <v>0</v>
      </c>
      <c r="WE79" s="164">
        <v>0</v>
      </c>
      <c r="WF79" s="164">
        <v>0</v>
      </c>
      <c r="WG79" s="164">
        <v>0</v>
      </c>
      <c r="WH79" s="164">
        <v>0</v>
      </c>
      <c r="WI79" s="164">
        <v>0</v>
      </c>
      <c r="WJ79" s="164">
        <v>0</v>
      </c>
      <c r="WK79" s="164">
        <v>0</v>
      </c>
      <c r="WL79" s="164">
        <v>0</v>
      </c>
      <c r="WM79" s="164">
        <v>0</v>
      </c>
      <c r="WN79" s="164">
        <v>0</v>
      </c>
      <c r="WO79" s="159"/>
      <c r="WP79" s="164">
        <v>365848325</v>
      </c>
      <c r="WQ79" s="277">
        <v>377915600</v>
      </c>
      <c r="WR79" s="278">
        <v>-12067275</v>
      </c>
      <c r="WS79" s="278">
        <v>0</v>
      </c>
      <c r="WT79" s="278">
        <v>0</v>
      </c>
      <c r="WU79" s="278">
        <v>0</v>
      </c>
      <c r="WV79" s="279">
        <v>0</v>
      </c>
      <c r="WW79" s="278">
        <v>0</v>
      </c>
      <c r="WX79" s="278">
        <v>0</v>
      </c>
      <c r="WY79" s="278">
        <v>0</v>
      </c>
      <c r="WZ79" s="278">
        <v>0</v>
      </c>
      <c r="XA79" s="278">
        <v>0</v>
      </c>
      <c r="XB79" s="278">
        <v>0</v>
      </c>
      <c r="XC79" s="278">
        <v>0</v>
      </c>
      <c r="XD79" s="278">
        <v>0</v>
      </c>
      <c r="XE79" s="278">
        <v>0</v>
      </c>
      <c r="XF79" s="278">
        <v>0</v>
      </c>
      <c r="XG79" s="278">
        <v>0</v>
      </c>
      <c r="XH79" s="164">
        <v>0</v>
      </c>
      <c r="XI79" s="164">
        <v>0</v>
      </c>
      <c r="XJ79" s="164">
        <v>0</v>
      </c>
      <c r="XK79" s="276">
        <v>0</v>
      </c>
      <c r="XL79" s="276">
        <v>0</v>
      </c>
      <c r="XM79" s="276">
        <v>0</v>
      </c>
      <c r="XN79" s="278"/>
      <c r="XO79" s="278"/>
      <c r="XP79" s="278"/>
      <c r="XQ79" s="278"/>
      <c r="XR79" s="278"/>
      <c r="XS79" s="278"/>
      <c r="XT79" s="278"/>
      <c r="XU79" s="278"/>
      <c r="XV79" s="278"/>
      <c r="XW79" s="278"/>
      <c r="XX79" s="278"/>
      <c r="XY79" s="278"/>
      <c r="XZ79" s="278"/>
      <c r="YA79" s="278"/>
      <c r="YB79" s="278"/>
      <c r="YC79" s="278"/>
      <c r="YD79" s="278"/>
      <c r="YE79" s="278"/>
      <c r="YF79" s="278"/>
      <c r="YG79" s="278"/>
      <c r="YH79" s="278"/>
      <c r="YI79" s="278"/>
      <c r="YJ79" s="278"/>
      <c r="YK79" s="278"/>
      <c r="YL79" s="278"/>
      <c r="YM79" s="276">
        <v>0</v>
      </c>
      <c r="YN79" s="276">
        <v>0</v>
      </c>
      <c r="YO79" s="276">
        <v>0</v>
      </c>
      <c r="ZQ79" s="159"/>
      <c r="ZR79" s="159"/>
      <c r="ZS79" s="159"/>
    </row>
    <row r="80" spans="1:695" ht="18">
      <c r="A80" s="261">
        <v>73</v>
      </c>
      <c r="B80" s="262" t="s">
        <v>236</v>
      </c>
      <c r="C80" s="240" t="s">
        <v>237</v>
      </c>
      <c r="D80" s="240" t="s">
        <v>238</v>
      </c>
      <c r="E80" s="250">
        <v>206900</v>
      </c>
      <c r="F80" s="280" t="s">
        <v>316</v>
      </c>
      <c r="G80" s="251">
        <v>206900</v>
      </c>
      <c r="H80" s="281"/>
      <c r="I80" s="282"/>
      <c r="J80" s="282"/>
      <c r="K80" s="282"/>
      <c r="L80" s="282">
        <v>206900</v>
      </c>
      <c r="M80" s="282"/>
      <c r="N80" s="282"/>
      <c r="O80" s="282"/>
      <c r="P80" s="282"/>
      <c r="Q80" s="282"/>
      <c r="R80" s="282"/>
      <c r="S80" s="282"/>
      <c r="T80" s="282"/>
      <c r="U80" s="257"/>
      <c r="V80" s="265"/>
      <c r="W80" s="265"/>
      <c r="X80" s="265"/>
      <c r="Y80" s="265"/>
      <c r="Z80" s="265"/>
      <c r="AA80" s="282"/>
      <c r="AB80" s="282"/>
      <c r="AC80" s="257"/>
      <c r="AD80" s="265"/>
      <c r="AE80" s="265"/>
      <c r="AF80" s="265"/>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7"/>
      <c r="IW80" s="257"/>
      <c r="IX80" s="257"/>
      <c r="IY80" s="257"/>
      <c r="IZ80" s="257"/>
      <c r="JA80" s="257"/>
      <c r="JB80" s="257"/>
      <c r="JC80" s="257"/>
      <c r="JD80" s="257"/>
      <c r="JE80" s="257"/>
      <c r="JF80" s="257"/>
      <c r="JG80" s="257"/>
      <c r="JH80" s="257"/>
      <c r="JI80" s="257"/>
      <c r="JJ80" s="257"/>
      <c r="JK80" s="257"/>
      <c r="JL80" s="257"/>
      <c r="JM80" s="257"/>
      <c r="JN80" s="257"/>
      <c r="JO80" s="257"/>
      <c r="JP80" s="257"/>
      <c r="JQ80" s="257"/>
      <c r="JR80" s="257"/>
      <c r="JS80" s="257"/>
      <c r="JT80" s="257"/>
      <c r="JU80" s="257"/>
      <c r="JV80" s="257"/>
      <c r="JW80" s="257"/>
      <c r="JX80" s="257"/>
      <c r="JY80" s="257"/>
      <c r="JZ80" s="257"/>
      <c r="KA80" s="257"/>
      <c r="KB80" s="257"/>
      <c r="KC80" s="257"/>
      <c r="KD80" s="257"/>
      <c r="KE80" s="257"/>
      <c r="KF80" s="257"/>
      <c r="KG80" s="257"/>
      <c r="KH80" s="257"/>
      <c r="KI80" s="257"/>
      <c r="KJ80" s="257"/>
      <c r="KK80" s="257"/>
      <c r="KL80" s="257"/>
      <c r="KM80" s="257"/>
      <c r="KN80" s="257"/>
      <c r="KO80" s="257"/>
      <c r="KP80" s="257"/>
      <c r="KQ80" s="257"/>
      <c r="KR80" s="257"/>
      <c r="KS80" s="257"/>
      <c r="KT80" s="257"/>
      <c r="KU80" s="257"/>
      <c r="KV80" s="257"/>
      <c r="KW80" s="257"/>
      <c r="KX80" s="257"/>
      <c r="KY80" s="257"/>
      <c r="KZ80" s="257"/>
      <c r="LA80" s="257"/>
      <c r="LB80" s="257"/>
      <c r="LC80" s="257"/>
      <c r="LD80" s="257"/>
      <c r="LE80" s="257"/>
      <c r="LF80" s="257"/>
      <c r="LG80" s="257"/>
      <c r="LH80" s="257"/>
      <c r="LI80" s="257"/>
      <c r="LJ80" s="257"/>
      <c r="LK80" s="257"/>
      <c r="LL80" s="257"/>
      <c r="LM80" s="257"/>
      <c r="LN80" s="257"/>
      <c r="LO80" s="257"/>
      <c r="LP80" s="257"/>
      <c r="LQ80" s="257"/>
      <c r="LR80" s="257"/>
      <c r="LS80" s="257"/>
      <c r="LT80" s="257"/>
      <c r="LU80" s="257"/>
      <c r="LV80" s="257"/>
      <c r="LW80" s="257"/>
      <c r="LX80" s="257"/>
      <c r="LY80" s="257"/>
      <c r="LZ80" s="257"/>
      <c r="MA80" s="257"/>
      <c r="MB80" s="257"/>
      <c r="MC80" s="257"/>
      <c r="MD80" s="257"/>
      <c r="ME80" s="257"/>
      <c r="MF80" s="257"/>
      <c r="MG80" s="257"/>
      <c r="MH80" s="257"/>
      <c r="MI80" s="257"/>
      <c r="MJ80" s="257"/>
      <c r="MK80" s="257"/>
      <c r="ML80" s="257"/>
      <c r="MM80" s="257"/>
      <c r="MN80" s="257"/>
      <c r="MO80" s="257"/>
      <c r="MP80" s="257"/>
      <c r="MQ80" s="257"/>
      <c r="MR80" s="257"/>
      <c r="MS80" s="257"/>
      <c r="MT80" s="257"/>
      <c r="MU80" s="257"/>
      <c r="MV80" s="257"/>
      <c r="MW80" s="257"/>
      <c r="MX80" s="257"/>
      <c r="MY80" s="257"/>
      <c r="MZ80" s="257"/>
      <c r="NA80" s="257"/>
      <c r="NB80" s="257"/>
      <c r="NC80" s="257"/>
      <c r="ND80" s="257"/>
      <c r="NE80" s="259"/>
      <c r="NF80" s="259"/>
      <c r="NG80" s="259"/>
      <c r="NH80" s="259"/>
      <c r="NI80" s="259"/>
      <c r="NJ80" s="259"/>
      <c r="NK80" s="259"/>
      <c r="NL80" s="259"/>
      <c r="NM80" s="259"/>
      <c r="NN80" s="259"/>
      <c r="NO80" s="259"/>
      <c r="NP80" s="259"/>
      <c r="NQ80" s="259"/>
      <c r="NR80" s="259"/>
      <c r="NS80" s="259"/>
      <c r="NT80" s="259"/>
      <c r="NU80" s="259"/>
      <c r="NV80" s="259"/>
      <c r="NW80" s="259"/>
      <c r="NX80" s="259"/>
      <c r="NY80" s="259"/>
      <c r="NZ80" s="259"/>
      <c r="OA80" s="259"/>
      <c r="OB80" s="259"/>
      <c r="OC80" s="259"/>
      <c r="OD80" s="259"/>
      <c r="OE80" s="259"/>
      <c r="OF80" s="259"/>
      <c r="OG80" s="259"/>
      <c r="OH80" s="259"/>
      <c r="OI80" s="259"/>
      <c r="OJ80" s="259"/>
      <c r="OK80" s="259"/>
      <c r="OL80" s="259"/>
      <c r="OM80" s="259"/>
      <c r="ON80" s="259"/>
      <c r="OO80" s="259"/>
      <c r="OP80" s="259"/>
      <c r="OQ80" s="259"/>
      <c r="OR80" s="259"/>
      <c r="OS80" s="259"/>
      <c r="OT80" s="259"/>
      <c r="OU80" s="259"/>
      <c r="OV80" s="259"/>
      <c r="OW80" s="259"/>
      <c r="OX80" s="259"/>
      <c r="OY80" s="259"/>
      <c r="OZ80" s="259"/>
      <c r="PA80" s="259"/>
      <c r="PB80" s="259"/>
      <c r="PC80" s="259"/>
      <c r="PD80" s="259"/>
      <c r="PE80" s="259"/>
      <c r="PF80" s="259"/>
      <c r="PG80" s="259"/>
      <c r="PH80" s="259"/>
      <c r="PI80" s="259"/>
      <c r="PJ80" s="259"/>
      <c r="PK80" s="259"/>
      <c r="PL80" s="259"/>
      <c r="PM80" s="259"/>
      <c r="PN80" s="259"/>
      <c r="PO80" s="259"/>
      <c r="PP80" s="259"/>
      <c r="PQ80" s="259"/>
      <c r="PR80" s="259"/>
      <c r="PS80" s="259"/>
      <c r="PT80" s="259"/>
      <c r="PU80" s="259"/>
      <c r="PV80" s="259"/>
      <c r="PW80" s="259"/>
      <c r="PX80" s="259"/>
      <c r="PY80" s="259"/>
      <c r="PZ80" s="259"/>
      <c r="QA80" s="259"/>
      <c r="QB80" s="259"/>
      <c r="QC80" s="259"/>
      <c r="QD80" s="259"/>
      <c r="QE80" s="259"/>
      <c r="QF80" s="259"/>
      <c r="QG80" s="259"/>
      <c r="QH80" s="259"/>
      <c r="QI80" s="259"/>
      <c r="QJ80" s="259"/>
      <c r="QK80" s="259"/>
      <c r="QL80" s="259"/>
      <c r="QM80" s="259"/>
      <c r="QN80" s="259"/>
      <c r="QP80" s="266">
        <v>0</v>
      </c>
      <c r="WM80" s="159"/>
      <c r="WN80" s="159"/>
      <c r="WO80" s="159"/>
      <c r="WP80" s="251">
        <v>0</v>
      </c>
      <c r="WQ80" s="219"/>
      <c r="WR80" s="171"/>
      <c r="XE80" s="159"/>
      <c r="XH80" s="266">
        <v>0</v>
      </c>
      <c r="YJ80" s="159"/>
      <c r="YK80" s="159"/>
      <c r="YM80" s="266">
        <v>0</v>
      </c>
      <c r="YN80" s="172"/>
      <c r="ZQ80" s="159"/>
      <c r="ZR80" s="159"/>
      <c r="ZS80" s="159"/>
    </row>
    <row r="81" spans="1:695" ht="18">
      <c r="A81" s="261">
        <v>74</v>
      </c>
      <c r="B81" s="262" t="s">
        <v>239</v>
      </c>
      <c r="C81" s="240" t="s">
        <v>237</v>
      </c>
      <c r="D81" s="240" t="s">
        <v>240</v>
      </c>
      <c r="E81" s="250">
        <v>272900</v>
      </c>
      <c r="F81" s="280" t="s">
        <v>323</v>
      </c>
      <c r="G81" s="251">
        <v>272900</v>
      </c>
      <c r="H81" s="281"/>
      <c r="I81" s="282"/>
      <c r="J81" s="282"/>
      <c r="K81" s="282"/>
      <c r="L81" s="282">
        <v>206900</v>
      </c>
      <c r="M81" s="282"/>
      <c r="N81" s="282"/>
      <c r="O81" s="282"/>
      <c r="P81" s="282"/>
      <c r="Q81" s="282"/>
      <c r="R81" s="282"/>
      <c r="S81" s="282">
        <v>66000</v>
      </c>
      <c r="T81" s="282"/>
      <c r="U81" s="257"/>
      <c r="V81" s="265"/>
      <c r="W81" s="265"/>
      <c r="X81" s="265"/>
      <c r="Y81" s="265"/>
      <c r="Z81" s="265"/>
      <c r="AA81" s="282"/>
      <c r="AB81" s="282"/>
      <c r="AC81" s="257"/>
      <c r="AD81" s="265"/>
      <c r="AE81" s="265"/>
      <c r="AF81" s="265"/>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7"/>
      <c r="IW81" s="257"/>
      <c r="IX81" s="257"/>
      <c r="IY81" s="257"/>
      <c r="IZ81" s="257"/>
      <c r="JA81" s="257"/>
      <c r="JB81" s="257"/>
      <c r="JC81" s="257"/>
      <c r="JD81" s="257"/>
      <c r="JE81" s="257"/>
      <c r="JF81" s="257"/>
      <c r="JG81" s="257"/>
      <c r="JH81" s="257"/>
      <c r="JI81" s="257"/>
      <c r="JJ81" s="257"/>
      <c r="JK81" s="257"/>
      <c r="JL81" s="257"/>
      <c r="JM81" s="257"/>
      <c r="JN81" s="257"/>
      <c r="JO81" s="257"/>
      <c r="JP81" s="257"/>
      <c r="JQ81" s="257"/>
      <c r="JR81" s="257"/>
      <c r="JS81" s="257"/>
      <c r="JT81" s="257"/>
      <c r="JU81" s="257"/>
      <c r="JV81" s="257"/>
      <c r="JW81" s="257"/>
      <c r="JX81" s="257"/>
      <c r="JY81" s="257"/>
      <c r="JZ81" s="257"/>
      <c r="KA81" s="257"/>
      <c r="KB81" s="257"/>
      <c r="KC81" s="257"/>
      <c r="KD81" s="257"/>
      <c r="KE81" s="257"/>
      <c r="KF81" s="257"/>
      <c r="KG81" s="257"/>
      <c r="KH81" s="257"/>
      <c r="KI81" s="257"/>
      <c r="KJ81" s="257"/>
      <c r="KK81" s="257"/>
      <c r="KL81" s="257"/>
      <c r="KM81" s="257"/>
      <c r="KN81" s="257"/>
      <c r="KO81" s="257"/>
      <c r="KP81" s="257"/>
      <c r="KQ81" s="257"/>
      <c r="KR81" s="257"/>
      <c r="KS81" s="257"/>
      <c r="KT81" s="257"/>
      <c r="KU81" s="257"/>
      <c r="KV81" s="257"/>
      <c r="KW81" s="257"/>
      <c r="KX81" s="257"/>
      <c r="KY81" s="257"/>
      <c r="KZ81" s="257"/>
      <c r="LA81" s="257"/>
      <c r="LB81" s="257"/>
      <c r="LC81" s="257"/>
      <c r="LD81" s="257"/>
      <c r="LE81" s="257"/>
      <c r="LF81" s="257"/>
      <c r="LG81" s="257"/>
      <c r="LH81" s="257"/>
      <c r="LI81" s="257"/>
      <c r="LJ81" s="257"/>
      <c r="LK81" s="257"/>
      <c r="LL81" s="257"/>
      <c r="LM81" s="257"/>
      <c r="LN81" s="257"/>
      <c r="LO81" s="257"/>
      <c r="LP81" s="257"/>
      <c r="LQ81" s="257"/>
      <c r="LR81" s="257"/>
      <c r="LS81" s="257"/>
      <c r="LT81" s="257"/>
      <c r="LU81" s="257"/>
      <c r="LV81" s="257"/>
      <c r="LW81" s="257"/>
      <c r="LX81" s="257"/>
      <c r="LY81" s="257"/>
      <c r="LZ81" s="257"/>
      <c r="MA81" s="257"/>
      <c r="MB81" s="257"/>
      <c r="MC81" s="257"/>
      <c r="MD81" s="257"/>
      <c r="ME81" s="257"/>
      <c r="MF81" s="257"/>
      <c r="MG81" s="257"/>
      <c r="MH81" s="257"/>
      <c r="MI81" s="257"/>
      <c r="MJ81" s="257"/>
      <c r="MK81" s="257"/>
      <c r="ML81" s="257"/>
      <c r="MM81" s="257"/>
      <c r="MN81" s="257"/>
      <c r="MO81" s="257"/>
      <c r="MP81" s="257"/>
      <c r="MQ81" s="257"/>
      <c r="MR81" s="257"/>
      <c r="MS81" s="257"/>
      <c r="MT81" s="257"/>
      <c r="MU81" s="257"/>
      <c r="MV81" s="257"/>
      <c r="MW81" s="257"/>
      <c r="MX81" s="257"/>
      <c r="MY81" s="257"/>
      <c r="MZ81" s="257"/>
      <c r="NA81" s="257"/>
      <c r="NB81" s="257"/>
      <c r="NC81" s="257"/>
      <c r="ND81" s="257"/>
      <c r="NE81" s="259"/>
      <c r="NF81" s="259"/>
      <c r="NG81" s="259"/>
      <c r="NH81" s="259"/>
      <c r="NI81" s="259"/>
      <c r="NJ81" s="259"/>
      <c r="NK81" s="259"/>
      <c r="NL81" s="259"/>
      <c r="NM81" s="259"/>
      <c r="NN81" s="259"/>
      <c r="NO81" s="259"/>
      <c r="NP81" s="259"/>
      <c r="NQ81" s="259"/>
      <c r="NR81" s="259"/>
      <c r="NS81" s="259"/>
      <c r="NT81" s="259"/>
      <c r="NU81" s="259"/>
      <c r="NV81" s="259"/>
      <c r="NW81" s="259"/>
      <c r="NX81" s="259"/>
      <c r="NY81" s="259"/>
      <c r="NZ81" s="259"/>
      <c r="OA81" s="259"/>
      <c r="OB81" s="259"/>
      <c r="OC81" s="259"/>
      <c r="OD81" s="259"/>
      <c r="OE81" s="259"/>
      <c r="OF81" s="259"/>
      <c r="OG81" s="259"/>
      <c r="OH81" s="259"/>
      <c r="OI81" s="259"/>
      <c r="OJ81" s="259"/>
      <c r="OK81" s="259"/>
      <c r="OL81" s="259"/>
      <c r="OM81" s="259"/>
      <c r="ON81" s="259"/>
      <c r="OO81" s="259"/>
      <c r="OP81" s="259"/>
      <c r="OQ81" s="259"/>
      <c r="OR81" s="259"/>
      <c r="OS81" s="259"/>
      <c r="OT81" s="259"/>
      <c r="OU81" s="259"/>
      <c r="OV81" s="259"/>
      <c r="OW81" s="259"/>
      <c r="OX81" s="259"/>
      <c r="OY81" s="259"/>
      <c r="OZ81" s="259"/>
      <c r="PA81" s="259"/>
      <c r="PB81" s="259"/>
      <c r="PC81" s="259"/>
      <c r="PD81" s="259"/>
      <c r="PE81" s="259"/>
      <c r="PF81" s="259"/>
      <c r="PG81" s="259"/>
      <c r="PH81" s="259"/>
      <c r="PI81" s="259"/>
      <c r="PJ81" s="259"/>
      <c r="PK81" s="259"/>
      <c r="PL81" s="259"/>
      <c r="PM81" s="259"/>
      <c r="PN81" s="259"/>
      <c r="PO81" s="259"/>
      <c r="PP81" s="259"/>
      <c r="PQ81" s="259"/>
      <c r="PR81" s="259"/>
      <c r="PS81" s="259"/>
      <c r="PT81" s="259"/>
      <c r="PU81" s="259"/>
      <c r="PV81" s="259"/>
      <c r="PW81" s="259"/>
      <c r="PX81" s="259"/>
      <c r="PY81" s="259"/>
      <c r="PZ81" s="259"/>
      <c r="QA81" s="259"/>
      <c r="QB81" s="259"/>
      <c r="QC81" s="259"/>
      <c r="QD81" s="259"/>
      <c r="QE81" s="259"/>
      <c r="QF81" s="259"/>
      <c r="QG81" s="259"/>
      <c r="QH81" s="259"/>
      <c r="QI81" s="259"/>
      <c r="QJ81" s="259"/>
      <c r="QK81" s="259"/>
      <c r="QL81" s="259"/>
      <c r="QM81" s="259"/>
      <c r="QN81" s="259"/>
      <c r="QP81" s="266">
        <v>0</v>
      </c>
      <c r="WM81" s="159"/>
      <c r="WN81" s="159"/>
      <c r="WO81" s="159"/>
      <c r="WP81" s="251">
        <v>0</v>
      </c>
      <c r="WQ81" s="219"/>
      <c r="WR81" s="171"/>
      <c r="XE81" s="159"/>
      <c r="XH81" s="266">
        <v>0</v>
      </c>
      <c r="YJ81" s="159"/>
      <c r="YK81" s="159"/>
      <c r="YM81" s="266">
        <v>0</v>
      </c>
      <c r="YN81" s="172"/>
      <c r="ZQ81" s="159"/>
      <c r="ZR81" s="159"/>
      <c r="ZS81" s="159"/>
    </row>
    <row r="82" spans="1:695" ht="18">
      <c r="A82" s="261">
        <v>75</v>
      </c>
      <c r="B82" s="262" t="s">
        <v>241</v>
      </c>
      <c r="C82" s="240" t="s">
        <v>237</v>
      </c>
      <c r="D82" s="240" t="s">
        <v>242</v>
      </c>
      <c r="E82" s="250">
        <v>869800</v>
      </c>
      <c r="F82" s="280" t="s">
        <v>313</v>
      </c>
      <c r="G82" s="251">
        <v>869800</v>
      </c>
      <c r="H82" s="281"/>
      <c r="I82" s="282"/>
      <c r="J82" s="282"/>
      <c r="K82" s="282"/>
      <c r="L82" s="282">
        <v>150000</v>
      </c>
      <c r="M82" s="282"/>
      <c r="N82" s="282"/>
      <c r="O82" s="282"/>
      <c r="P82" s="282"/>
      <c r="Q82" s="282"/>
      <c r="R82" s="282"/>
      <c r="S82" s="282">
        <v>719800</v>
      </c>
      <c r="T82" s="282"/>
      <c r="U82" s="257"/>
      <c r="V82" s="265"/>
      <c r="W82" s="265"/>
      <c r="X82" s="265"/>
      <c r="Y82" s="265"/>
      <c r="Z82" s="265"/>
      <c r="AA82" s="282"/>
      <c r="AB82" s="282"/>
      <c r="AC82" s="257"/>
      <c r="AD82" s="265"/>
      <c r="AE82" s="265"/>
      <c r="AF82" s="265"/>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c r="GL82" s="257"/>
      <c r="GM82" s="257"/>
      <c r="GN82" s="257"/>
      <c r="GO82" s="257"/>
      <c r="GP82" s="257"/>
      <c r="GQ82" s="257"/>
      <c r="GR82" s="257"/>
      <c r="GS82" s="257"/>
      <c r="GT82" s="257"/>
      <c r="GU82" s="257"/>
      <c r="GV82" s="257"/>
      <c r="GW82" s="257"/>
      <c r="GX82" s="257"/>
      <c r="GY82" s="257"/>
      <c r="GZ82" s="257"/>
      <c r="HA82" s="257"/>
      <c r="HB82" s="257"/>
      <c r="HC82" s="257"/>
      <c r="HD82" s="257"/>
      <c r="HE82" s="257"/>
      <c r="HF82" s="257"/>
      <c r="HG82" s="257"/>
      <c r="HH82" s="257"/>
      <c r="HI82" s="257"/>
      <c r="HJ82" s="257"/>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7"/>
      <c r="IR82" s="257"/>
      <c r="IS82" s="257"/>
      <c r="IT82" s="257"/>
      <c r="IU82" s="257"/>
      <c r="IV82" s="257"/>
      <c r="IW82" s="257"/>
      <c r="IX82" s="257"/>
      <c r="IY82" s="257"/>
      <c r="IZ82" s="257"/>
      <c r="JA82" s="257"/>
      <c r="JB82" s="257"/>
      <c r="JC82" s="257"/>
      <c r="JD82" s="257"/>
      <c r="JE82" s="257"/>
      <c r="JF82" s="257"/>
      <c r="JG82" s="257"/>
      <c r="JH82" s="257"/>
      <c r="JI82" s="257"/>
      <c r="JJ82" s="257"/>
      <c r="JK82" s="257"/>
      <c r="JL82" s="257"/>
      <c r="JM82" s="257"/>
      <c r="JN82" s="257"/>
      <c r="JO82" s="257"/>
      <c r="JP82" s="257"/>
      <c r="JQ82" s="257"/>
      <c r="JR82" s="257"/>
      <c r="JS82" s="257"/>
      <c r="JT82" s="257"/>
      <c r="JU82" s="257"/>
      <c r="JV82" s="257"/>
      <c r="JW82" s="257"/>
      <c r="JX82" s="257"/>
      <c r="JY82" s="257"/>
      <c r="JZ82" s="257"/>
      <c r="KA82" s="257"/>
      <c r="KB82" s="257"/>
      <c r="KC82" s="257"/>
      <c r="KD82" s="257"/>
      <c r="KE82" s="257"/>
      <c r="KF82" s="257"/>
      <c r="KG82" s="257"/>
      <c r="KH82" s="257"/>
      <c r="KI82" s="257"/>
      <c r="KJ82" s="257"/>
      <c r="KK82" s="257"/>
      <c r="KL82" s="257"/>
      <c r="KM82" s="257"/>
      <c r="KN82" s="257"/>
      <c r="KO82" s="257"/>
      <c r="KP82" s="257"/>
      <c r="KQ82" s="257"/>
      <c r="KR82" s="257"/>
      <c r="KS82" s="257"/>
      <c r="KT82" s="257"/>
      <c r="KU82" s="257"/>
      <c r="KV82" s="257"/>
      <c r="KW82" s="257"/>
      <c r="KX82" s="257"/>
      <c r="KY82" s="257"/>
      <c r="KZ82" s="257"/>
      <c r="LA82" s="257"/>
      <c r="LB82" s="257"/>
      <c r="LC82" s="257"/>
      <c r="LD82" s="257"/>
      <c r="LE82" s="257"/>
      <c r="LF82" s="257"/>
      <c r="LG82" s="257"/>
      <c r="LH82" s="257"/>
      <c r="LI82" s="257"/>
      <c r="LJ82" s="257"/>
      <c r="LK82" s="257"/>
      <c r="LL82" s="257"/>
      <c r="LM82" s="257"/>
      <c r="LN82" s="257"/>
      <c r="LO82" s="257"/>
      <c r="LP82" s="257"/>
      <c r="LQ82" s="257"/>
      <c r="LR82" s="257"/>
      <c r="LS82" s="257"/>
      <c r="LT82" s="257"/>
      <c r="LU82" s="257"/>
      <c r="LV82" s="257"/>
      <c r="LW82" s="257"/>
      <c r="LX82" s="257"/>
      <c r="LY82" s="257"/>
      <c r="LZ82" s="257"/>
      <c r="MA82" s="257"/>
      <c r="MB82" s="257"/>
      <c r="MC82" s="257"/>
      <c r="MD82" s="257"/>
      <c r="ME82" s="257"/>
      <c r="MF82" s="257"/>
      <c r="MG82" s="257"/>
      <c r="MH82" s="257"/>
      <c r="MI82" s="257"/>
      <c r="MJ82" s="257"/>
      <c r="MK82" s="257"/>
      <c r="ML82" s="257"/>
      <c r="MM82" s="257"/>
      <c r="MN82" s="257"/>
      <c r="MO82" s="257"/>
      <c r="MP82" s="257"/>
      <c r="MQ82" s="257"/>
      <c r="MR82" s="257"/>
      <c r="MS82" s="257"/>
      <c r="MT82" s="257"/>
      <c r="MU82" s="257"/>
      <c r="MV82" s="257"/>
      <c r="MW82" s="257"/>
      <c r="MX82" s="257"/>
      <c r="MY82" s="257"/>
      <c r="MZ82" s="257"/>
      <c r="NA82" s="257"/>
      <c r="NB82" s="257"/>
      <c r="NC82" s="257"/>
      <c r="ND82" s="257"/>
      <c r="NE82" s="259"/>
      <c r="NF82" s="259"/>
      <c r="NG82" s="259"/>
      <c r="NH82" s="259"/>
      <c r="NI82" s="259"/>
      <c r="NJ82" s="259"/>
      <c r="NK82" s="259"/>
      <c r="NL82" s="259"/>
      <c r="NM82" s="259"/>
      <c r="NN82" s="259"/>
      <c r="NO82" s="259"/>
      <c r="NP82" s="259"/>
      <c r="NQ82" s="259"/>
      <c r="NR82" s="259"/>
      <c r="NS82" s="259"/>
      <c r="NT82" s="259"/>
      <c r="NU82" s="259"/>
      <c r="NV82" s="259"/>
      <c r="NW82" s="259"/>
      <c r="NX82" s="259"/>
      <c r="NY82" s="259"/>
      <c r="NZ82" s="259"/>
      <c r="OA82" s="259"/>
      <c r="OB82" s="259"/>
      <c r="OC82" s="259"/>
      <c r="OD82" s="259"/>
      <c r="OE82" s="259"/>
      <c r="OF82" s="259"/>
      <c r="OG82" s="259"/>
      <c r="OH82" s="259"/>
      <c r="OI82" s="259"/>
      <c r="OJ82" s="259"/>
      <c r="OK82" s="259"/>
      <c r="OL82" s="259"/>
      <c r="OM82" s="259"/>
      <c r="ON82" s="259"/>
      <c r="OO82" s="259"/>
      <c r="OP82" s="259"/>
      <c r="OQ82" s="259"/>
      <c r="OR82" s="259"/>
      <c r="OS82" s="259"/>
      <c r="OT82" s="259"/>
      <c r="OU82" s="259"/>
      <c r="OV82" s="259"/>
      <c r="OW82" s="259"/>
      <c r="OX82" s="259"/>
      <c r="OY82" s="259"/>
      <c r="OZ82" s="259"/>
      <c r="PA82" s="259"/>
      <c r="PB82" s="259"/>
      <c r="PC82" s="259"/>
      <c r="PD82" s="259"/>
      <c r="PE82" s="259"/>
      <c r="PF82" s="259"/>
      <c r="PG82" s="259"/>
      <c r="PH82" s="259"/>
      <c r="PI82" s="259"/>
      <c r="PJ82" s="259"/>
      <c r="PK82" s="259"/>
      <c r="PL82" s="259"/>
      <c r="PM82" s="259"/>
      <c r="PN82" s="259"/>
      <c r="PO82" s="259"/>
      <c r="PP82" s="259"/>
      <c r="PQ82" s="259"/>
      <c r="PR82" s="259"/>
      <c r="PS82" s="259"/>
      <c r="PT82" s="259"/>
      <c r="PU82" s="259"/>
      <c r="PV82" s="259"/>
      <c r="PW82" s="259"/>
      <c r="PX82" s="259"/>
      <c r="PY82" s="259"/>
      <c r="PZ82" s="259"/>
      <c r="QA82" s="259"/>
      <c r="QB82" s="259"/>
      <c r="QC82" s="259"/>
      <c r="QD82" s="259"/>
      <c r="QE82" s="259"/>
      <c r="QF82" s="259"/>
      <c r="QG82" s="259"/>
      <c r="QH82" s="259"/>
      <c r="QI82" s="259"/>
      <c r="QJ82" s="259"/>
      <c r="QK82" s="259"/>
      <c r="QL82" s="259"/>
      <c r="QM82" s="259"/>
      <c r="QN82" s="259"/>
      <c r="QP82" s="266">
        <v>0</v>
      </c>
      <c r="WM82" s="159"/>
      <c r="WN82" s="159"/>
      <c r="WO82" s="159"/>
      <c r="WP82" s="251">
        <v>0</v>
      </c>
      <c r="WQ82" s="219"/>
      <c r="WR82" s="171"/>
      <c r="XE82" s="159"/>
      <c r="XH82" s="266">
        <v>0</v>
      </c>
      <c r="YJ82" s="159"/>
      <c r="YK82" s="159"/>
      <c r="YM82" s="266">
        <v>0</v>
      </c>
      <c r="YN82" s="172"/>
      <c r="ZQ82" s="159"/>
      <c r="ZR82" s="159"/>
      <c r="ZS82" s="159"/>
    </row>
    <row r="83" spans="1:695">
      <c r="A83" s="283">
        <v>76</v>
      </c>
      <c r="B83" s="283" t="s">
        <v>460</v>
      </c>
      <c r="C83" s="283" t="s">
        <v>237</v>
      </c>
      <c r="D83" s="240" t="s">
        <v>244</v>
      </c>
      <c r="E83" s="250">
        <v>27367000</v>
      </c>
      <c r="F83" s="284" t="s">
        <v>317</v>
      </c>
      <c r="G83" s="251">
        <v>27367000</v>
      </c>
      <c r="H83" s="251">
        <v>0</v>
      </c>
      <c r="I83" s="251">
        <v>168500</v>
      </c>
      <c r="J83" s="251">
        <v>0</v>
      </c>
      <c r="K83" s="251">
        <v>0</v>
      </c>
      <c r="L83" s="251">
        <v>22112200</v>
      </c>
      <c r="M83" s="251">
        <v>187900</v>
      </c>
      <c r="N83" s="251">
        <v>1674400</v>
      </c>
      <c r="O83" s="251">
        <v>0</v>
      </c>
      <c r="P83" s="251">
        <v>0</v>
      </c>
      <c r="Q83" s="251">
        <v>0</v>
      </c>
      <c r="R83" s="251">
        <v>250000</v>
      </c>
      <c r="S83" s="251">
        <v>2974000</v>
      </c>
      <c r="T83" s="251">
        <v>0</v>
      </c>
      <c r="U83" s="251">
        <v>0</v>
      </c>
      <c r="V83" s="251">
        <v>0</v>
      </c>
      <c r="W83" s="251">
        <v>0</v>
      </c>
      <c r="X83" s="251">
        <v>0</v>
      </c>
      <c r="Y83" s="251">
        <v>0</v>
      </c>
      <c r="Z83" s="251">
        <v>0</v>
      </c>
      <c r="AA83" s="251">
        <v>0</v>
      </c>
      <c r="AB83" s="251">
        <v>0</v>
      </c>
      <c r="AC83" s="251">
        <v>0</v>
      </c>
      <c r="AD83" s="251">
        <v>0</v>
      </c>
      <c r="AE83" s="251">
        <v>0</v>
      </c>
      <c r="AF83" s="251">
        <v>0</v>
      </c>
      <c r="AG83" s="251">
        <v>0</v>
      </c>
      <c r="AH83" s="251">
        <v>0</v>
      </c>
      <c r="AI83" s="251">
        <v>0</v>
      </c>
      <c r="AJ83" s="251">
        <v>0</v>
      </c>
      <c r="AK83" s="251">
        <v>0</v>
      </c>
      <c r="AL83" s="251">
        <v>0</v>
      </c>
      <c r="AM83" s="251">
        <v>0</v>
      </c>
      <c r="AN83" s="251">
        <v>0</v>
      </c>
      <c r="AO83" s="251">
        <v>0</v>
      </c>
      <c r="AP83" s="251">
        <v>0</v>
      </c>
      <c r="AQ83" s="251">
        <v>0</v>
      </c>
      <c r="AR83" s="251">
        <v>0</v>
      </c>
      <c r="AS83" s="251">
        <v>0</v>
      </c>
      <c r="AT83" s="251">
        <v>0</v>
      </c>
      <c r="AU83" s="251">
        <v>0</v>
      </c>
      <c r="AV83" s="251">
        <v>0</v>
      </c>
      <c r="AW83" s="251">
        <v>0</v>
      </c>
      <c r="AX83" s="251">
        <v>0</v>
      </c>
      <c r="AY83" s="251">
        <v>0</v>
      </c>
      <c r="AZ83" s="251">
        <v>0</v>
      </c>
      <c r="BA83" s="251">
        <v>0</v>
      </c>
      <c r="BB83" s="251">
        <v>0</v>
      </c>
      <c r="BC83" s="251">
        <v>0</v>
      </c>
      <c r="BD83" s="251">
        <v>0</v>
      </c>
      <c r="BE83" s="251">
        <v>0</v>
      </c>
      <c r="BF83" s="251">
        <v>0</v>
      </c>
      <c r="BG83" s="251">
        <v>0</v>
      </c>
      <c r="BH83" s="251">
        <v>0</v>
      </c>
      <c r="BI83" s="251">
        <v>0</v>
      </c>
      <c r="BJ83" s="251">
        <v>0</v>
      </c>
      <c r="BK83" s="251">
        <v>0</v>
      </c>
      <c r="BL83" s="251">
        <v>0</v>
      </c>
      <c r="BM83" s="251">
        <v>0</v>
      </c>
      <c r="BN83" s="251">
        <v>0</v>
      </c>
      <c r="BO83" s="251">
        <v>0</v>
      </c>
      <c r="BP83" s="251">
        <v>0</v>
      </c>
      <c r="BQ83" s="251">
        <v>0</v>
      </c>
      <c r="BR83" s="251">
        <v>0</v>
      </c>
      <c r="BS83" s="251">
        <v>0</v>
      </c>
      <c r="BT83" s="251">
        <v>0</v>
      </c>
      <c r="BU83" s="251">
        <v>0</v>
      </c>
      <c r="BV83" s="251">
        <v>0</v>
      </c>
      <c r="BW83" s="251">
        <v>0</v>
      </c>
      <c r="BX83" s="251">
        <v>0</v>
      </c>
      <c r="BY83" s="251">
        <v>0</v>
      </c>
      <c r="BZ83" s="251">
        <v>0</v>
      </c>
      <c r="CA83" s="251">
        <v>0</v>
      </c>
      <c r="CB83" s="251">
        <v>0</v>
      </c>
      <c r="CC83" s="251">
        <v>0</v>
      </c>
      <c r="CD83" s="251">
        <v>0</v>
      </c>
      <c r="CE83" s="251">
        <v>0</v>
      </c>
      <c r="CF83" s="251">
        <v>0</v>
      </c>
      <c r="CG83" s="251">
        <v>0</v>
      </c>
      <c r="CH83" s="251">
        <v>0</v>
      </c>
      <c r="CI83" s="251">
        <v>0</v>
      </c>
      <c r="CJ83" s="251">
        <v>0</v>
      </c>
      <c r="CK83" s="251">
        <v>0</v>
      </c>
      <c r="CL83" s="251">
        <v>0</v>
      </c>
      <c r="CM83" s="251">
        <v>0</v>
      </c>
      <c r="CN83" s="251">
        <v>0</v>
      </c>
      <c r="CO83" s="251">
        <v>0</v>
      </c>
      <c r="CP83" s="251">
        <v>0</v>
      </c>
      <c r="CQ83" s="251">
        <v>0</v>
      </c>
      <c r="CR83" s="251">
        <v>0</v>
      </c>
      <c r="CS83" s="251">
        <v>0</v>
      </c>
      <c r="CT83" s="251">
        <v>0</v>
      </c>
      <c r="CU83" s="251">
        <v>0</v>
      </c>
      <c r="CV83" s="251">
        <v>0</v>
      </c>
      <c r="CW83" s="251">
        <v>0</v>
      </c>
      <c r="CX83" s="251">
        <v>0</v>
      </c>
      <c r="CY83" s="251">
        <v>0</v>
      </c>
      <c r="CZ83" s="251">
        <v>0</v>
      </c>
      <c r="DA83" s="251">
        <v>0</v>
      </c>
      <c r="DB83" s="251">
        <v>0</v>
      </c>
      <c r="DC83" s="251">
        <v>0</v>
      </c>
      <c r="DD83" s="251">
        <v>0</v>
      </c>
      <c r="DE83" s="251">
        <v>0</v>
      </c>
      <c r="DF83" s="251">
        <v>0</v>
      </c>
      <c r="DG83" s="251">
        <v>0</v>
      </c>
      <c r="DH83" s="251">
        <v>0</v>
      </c>
      <c r="DI83" s="251">
        <v>0</v>
      </c>
      <c r="DJ83" s="251">
        <v>0</v>
      </c>
      <c r="DK83" s="251">
        <v>0</v>
      </c>
      <c r="DL83" s="251">
        <v>0</v>
      </c>
      <c r="DM83" s="251">
        <v>0</v>
      </c>
      <c r="DN83" s="251">
        <v>0</v>
      </c>
      <c r="DO83" s="251">
        <v>0</v>
      </c>
      <c r="DP83" s="251">
        <v>0</v>
      </c>
      <c r="DQ83" s="251">
        <v>0</v>
      </c>
      <c r="DR83" s="251">
        <v>0</v>
      </c>
      <c r="DS83" s="251">
        <v>0</v>
      </c>
      <c r="DT83" s="251">
        <v>0</v>
      </c>
      <c r="DU83" s="251">
        <v>0</v>
      </c>
      <c r="DV83" s="251">
        <v>0</v>
      </c>
      <c r="DW83" s="251">
        <v>0</v>
      </c>
      <c r="DX83" s="251">
        <v>0</v>
      </c>
      <c r="DY83" s="251">
        <v>0</v>
      </c>
      <c r="DZ83" s="251">
        <v>0</v>
      </c>
      <c r="EA83" s="251">
        <v>0</v>
      </c>
      <c r="EB83" s="251">
        <v>0</v>
      </c>
      <c r="EC83" s="251">
        <v>0</v>
      </c>
      <c r="ED83" s="251">
        <v>0</v>
      </c>
      <c r="EE83" s="251">
        <v>0</v>
      </c>
      <c r="EF83" s="251">
        <v>0</v>
      </c>
      <c r="EG83" s="251">
        <v>0</v>
      </c>
      <c r="EH83" s="251">
        <v>0</v>
      </c>
      <c r="EI83" s="251">
        <v>0</v>
      </c>
      <c r="EJ83" s="251">
        <v>0</v>
      </c>
      <c r="EK83" s="251">
        <v>0</v>
      </c>
      <c r="EL83" s="251">
        <v>0</v>
      </c>
      <c r="EM83" s="251">
        <v>0</v>
      </c>
      <c r="EN83" s="251">
        <v>0</v>
      </c>
      <c r="EO83" s="251">
        <v>0</v>
      </c>
      <c r="EP83" s="251">
        <v>0</v>
      </c>
      <c r="EQ83" s="251">
        <v>0</v>
      </c>
      <c r="ER83" s="251">
        <v>0</v>
      </c>
      <c r="ES83" s="251">
        <v>0</v>
      </c>
      <c r="ET83" s="251">
        <v>0</v>
      </c>
      <c r="EU83" s="251">
        <v>0</v>
      </c>
      <c r="EV83" s="251">
        <v>0</v>
      </c>
      <c r="EW83" s="251">
        <v>0</v>
      </c>
      <c r="EX83" s="251">
        <v>0</v>
      </c>
      <c r="EY83" s="251">
        <v>0</v>
      </c>
      <c r="EZ83" s="251">
        <v>0</v>
      </c>
      <c r="FA83" s="251">
        <v>0</v>
      </c>
      <c r="FB83" s="251">
        <v>0</v>
      </c>
      <c r="FC83" s="251">
        <v>0</v>
      </c>
      <c r="FD83" s="251">
        <v>0</v>
      </c>
      <c r="FE83" s="251">
        <v>0</v>
      </c>
      <c r="FF83" s="251">
        <v>0</v>
      </c>
      <c r="FG83" s="251">
        <v>0</v>
      </c>
      <c r="FH83" s="251">
        <v>0</v>
      </c>
      <c r="FI83" s="251">
        <v>0</v>
      </c>
      <c r="FJ83" s="251">
        <v>0</v>
      </c>
      <c r="FK83" s="251">
        <v>0</v>
      </c>
      <c r="FL83" s="251">
        <v>0</v>
      </c>
      <c r="FM83" s="251">
        <v>0</v>
      </c>
      <c r="FN83" s="251">
        <v>0</v>
      </c>
      <c r="FO83" s="251">
        <v>0</v>
      </c>
      <c r="FP83" s="251">
        <v>0</v>
      </c>
      <c r="FQ83" s="251">
        <v>0</v>
      </c>
      <c r="FR83" s="251">
        <v>0</v>
      </c>
      <c r="FS83" s="251">
        <v>0</v>
      </c>
      <c r="FT83" s="251">
        <v>0</v>
      </c>
      <c r="FU83" s="251">
        <v>0</v>
      </c>
      <c r="FV83" s="251">
        <v>0</v>
      </c>
      <c r="FW83" s="251">
        <v>0</v>
      </c>
      <c r="FX83" s="251">
        <v>0</v>
      </c>
      <c r="FY83" s="251">
        <v>0</v>
      </c>
      <c r="FZ83" s="251">
        <v>0</v>
      </c>
      <c r="GA83" s="251">
        <v>0</v>
      </c>
      <c r="GB83" s="251">
        <v>0</v>
      </c>
      <c r="GC83" s="251">
        <v>0</v>
      </c>
      <c r="GD83" s="251">
        <v>0</v>
      </c>
      <c r="GE83" s="251">
        <v>0</v>
      </c>
      <c r="GF83" s="251">
        <v>0</v>
      </c>
      <c r="GG83" s="251">
        <v>0</v>
      </c>
      <c r="GH83" s="251">
        <v>0</v>
      </c>
      <c r="GI83" s="251">
        <v>0</v>
      </c>
      <c r="GJ83" s="251">
        <v>0</v>
      </c>
      <c r="GK83" s="251">
        <v>0</v>
      </c>
      <c r="GL83" s="251">
        <v>0</v>
      </c>
      <c r="GM83" s="251">
        <v>0</v>
      </c>
      <c r="GN83" s="251">
        <v>0</v>
      </c>
      <c r="GO83" s="251">
        <v>0</v>
      </c>
      <c r="GP83" s="251">
        <v>0</v>
      </c>
      <c r="GQ83" s="251">
        <v>0</v>
      </c>
      <c r="GR83" s="251">
        <v>0</v>
      </c>
      <c r="GS83" s="251">
        <v>0</v>
      </c>
      <c r="GT83" s="251">
        <v>0</v>
      </c>
      <c r="GU83" s="251">
        <v>0</v>
      </c>
      <c r="GV83" s="251">
        <v>0</v>
      </c>
      <c r="GW83" s="251">
        <v>0</v>
      </c>
      <c r="GX83" s="251">
        <v>0</v>
      </c>
      <c r="GY83" s="251">
        <v>0</v>
      </c>
      <c r="GZ83" s="251">
        <v>0</v>
      </c>
      <c r="HA83" s="251">
        <v>0</v>
      </c>
      <c r="HB83" s="251">
        <v>0</v>
      </c>
      <c r="HC83" s="251">
        <v>0</v>
      </c>
      <c r="HD83" s="251">
        <v>0</v>
      </c>
      <c r="HE83" s="251">
        <v>0</v>
      </c>
      <c r="HF83" s="251">
        <v>0</v>
      </c>
      <c r="HG83" s="251">
        <v>0</v>
      </c>
      <c r="HH83" s="251">
        <v>0</v>
      </c>
      <c r="HI83" s="251">
        <v>0</v>
      </c>
      <c r="HJ83" s="251">
        <v>0</v>
      </c>
      <c r="HK83" s="251">
        <v>0</v>
      </c>
      <c r="HL83" s="251">
        <v>0</v>
      </c>
      <c r="HM83" s="251">
        <v>0</v>
      </c>
      <c r="HN83" s="251">
        <v>0</v>
      </c>
      <c r="HO83" s="251">
        <v>0</v>
      </c>
      <c r="HP83" s="251">
        <v>0</v>
      </c>
      <c r="HQ83" s="251">
        <v>0</v>
      </c>
      <c r="HR83" s="251">
        <v>0</v>
      </c>
      <c r="HS83" s="251">
        <v>0</v>
      </c>
      <c r="HT83" s="251">
        <v>0</v>
      </c>
      <c r="HU83" s="251">
        <v>0</v>
      </c>
      <c r="HV83" s="251">
        <v>0</v>
      </c>
      <c r="HW83" s="251">
        <v>0</v>
      </c>
      <c r="HX83" s="251">
        <v>0</v>
      </c>
      <c r="HY83" s="251">
        <v>0</v>
      </c>
      <c r="HZ83" s="251">
        <v>0</v>
      </c>
      <c r="IA83" s="251">
        <v>0</v>
      </c>
      <c r="IB83" s="251">
        <v>0</v>
      </c>
      <c r="IC83" s="251">
        <v>0</v>
      </c>
      <c r="ID83" s="251">
        <v>0</v>
      </c>
      <c r="IE83" s="251">
        <v>0</v>
      </c>
      <c r="IF83" s="251">
        <v>0</v>
      </c>
      <c r="IG83" s="251">
        <v>0</v>
      </c>
      <c r="IH83" s="251">
        <v>0</v>
      </c>
      <c r="II83" s="251">
        <v>0</v>
      </c>
      <c r="IJ83" s="251">
        <v>0</v>
      </c>
      <c r="IK83" s="251">
        <v>0</v>
      </c>
      <c r="IL83" s="251">
        <v>0</v>
      </c>
      <c r="IM83" s="251">
        <v>0</v>
      </c>
      <c r="IN83" s="251">
        <v>0</v>
      </c>
      <c r="IO83" s="251">
        <v>0</v>
      </c>
      <c r="IP83" s="251">
        <v>0</v>
      </c>
      <c r="IQ83" s="251">
        <v>0</v>
      </c>
      <c r="IR83" s="251">
        <v>0</v>
      </c>
      <c r="IS83" s="251">
        <v>0</v>
      </c>
      <c r="IT83" s="251">
        <v>0</v>
      </c>
      <c r="IU83" s="251">
        <v>0</v>
      </c>
      <c r="IV83" s="251">
        <v>0</v>
      </c>
      <c r="IW83" s="251">
        <v>0</v>
      </c>
      <c r="IX83" s="251">
        <v>0</v>
      </c>
      <c r="IY83" s="251">
        <v>0</v>
      </c>
      <c r="IZ83" s="251">
        <v>0</v>
      </c>
      <c r="JA83" s="251">
        <v>0</v>
      </c>
      <c r="JB83" s="251">
        <v>0</v>
      </c>
      <c r="JC83" s="251">
        <v>0</v>
      </c>
      <c r="JD83" s="251">
        <v>0</v>
      </c>
      <c r="JE83" s="251">
        <v>0</v>
      </c>
      <c r="JF83" s="251">
        <v>0</v>
      </c>
      <c r="JG83" s="251">
        <v>0</v>
      </c>
      <c r="JH83" s="251">
        <v>0</v>
      </c>
      <c r="JI83" s="251">
        <v>0</v>
      </c>
      <c r="JJ83" s="251">
        <v>0</v>
      </c>
      <c r="JK83" s="251">
        <v>0</v>
      </c>
      <c r="JL83" s="251">
        <v>0</v>
      </c>
      <c r="JM83" s="251">
        <v>0</v>
      </c>
      <c r="JN83" s="251">
        <v>0</v>
      </c>
      <c r="JO83" s="251">
        <v>0</v>
      </c>
      <c r="JP83" s="251">
        <v>0</v>
      </c>
      <c r="JQ83" s="251">
        <v>0</v>
      </c>
      <c r="JR83" s="251">
        <v>0</v>
      </c>
      <c r="JS83" s="251">
        <v>0</v>
      </c>
      <c r="JT83" s="251">
        <v>0</v>
      </c>
      <c r="JU83" s="251">
        <v>0</v>
      </c>
      <c r="JV83" s="251">
        <v>0</v>
      </c>
      <c r="JW83" s="251">
        <v>0</v>
      </c>
      <c r="JX83" s="251">
        <v>0</v>
      </c>
      <c r="JY83" s="251">
        <v>0</v>
      </c>
      <c r="JZ83" s="251">
        <v>0</v>
      </c>
      <c r="KA83" s="251">
        <v>0</v>
      </c>
      <c r="KB83" s="251">
        <v>0</v>
      </c>
      <c r="KC83" s="251">
        <v>0</v>
      </c>
      <c r="KD83" s="251">
        <v>0</v>
      </c>
      <c r="KE83" s="251">
        <v>0</v>
      </c>
      <c r="KF83" s="251">
        <v>0</v>
      </c>
      <c r="KG83" s="251">
        <v>0</v>
      </c>
      <c r="KH83" s="251">
        <v>0</v>
      </c>
      <c r="KI83" s="251">
        <v>0</v>
      </c>
      <c r="KJ83" s="251">
        <v>0</v>
      </c>
      <c r="KK83" s="251">
        <v>0</v>
      </c>
      <c r="KL83" s="251">
        <v>0</v>
      </c>
      <c r="KM83" s="251">
        <v>0</v>
      </c>
      <c r="KN83" s="251">
        <v>0</v>
      </c>
      <c r="KO83" s="251">
        <v>0</v>
      </c>
      <c r="KP83" s="251">
        <v>0</v>
      </c>
      <c r="KQ83" s="251">
        <v>0</v>
      </c>
      <c r="KR83" s="251">
        <v>0</v>
      </c>
      <c r="KS83" s="251">
        <v>0</v>
      </c>
      <c r="KT83" s="251">
        <v>0</v>
      </c>
      <c r="KU83" s="251">
        <v>0</v>
      </c>
      <c r="KV83" s="251">
        <v>0</v>
      </c>
      <c r="KW83" s="251">
        <v>0</v>
      </c>
      <c r="KX83" s="251">
        <v>0</v>
      </c>
      <c r="KY83" s="251">
        <v>0</v>
      </c>
      <c r="KZ83" s="251">
        <v>0</v>
      </c>
      <c r="LA83" s="251">
        <v>0</v>
      </c>
      <c r="LB83" s="251">
        <v>0</v>
      </c>
      <c r="LC83" s="251">
        <v>0</v>
      </c>
      <c r="LD83" s="251">
        <v>0</v>
      </c>
      <c r="LE83" s="251">
        <v>0</v>
      </c>
      <c r="LF83" s="251">
        <v>0</v>
      </c>
      <c r="LG83" s="251">
        <v>0</v>
      </c>
      <c r="LH83" s="251">
        <v>0</v>
      </c>
      <c r="LI83" s="251">
        <v>0</v>
      </c>
      <c r="LJ83" s="251">
        <v>0</v>
      </c>
      <c r="LK83" s="251">
        <v>0</v>
      </c>
      <c r="LL83" s="251">
        <v>0</v>
      </c>
      <c r="LM83" s="251">
        <v>0</v>
      </c>
      <c r="LN83" s="251">
        <v>0</v>
      </c>
      <c r="LO83" s="251">
        <v>0</v>
      </c>
      <c r="LP83" s="251">
        <v>0</v>
      </c>
      <c r="LQ83" s="251">
        <v>0</v>
      </c>
      <c r="LR83" s="251">
        <v>0</v>
      </c>
      <c r="LS83" s="251">
        <v>0</v>
      </c>
      <c r="LT83" s="251">
        <v>0</v>
      </c>
      <c r="LU83" s="251">
        <v>0</v>
      </c>
      <c r="LV83" s="251">
        <v>0</v>
      </c>
      <c r="LW83" s="251">
        <v>0</v>
      </c>
      <c r="LX83" s="251">
        <v>0</v>
      </c>
      <c r="LY83" s="251">
        <v>0</v>
      </c>
      <c r="LZ83" s="251">
        <v>0</v>
      </c>
      <c r="MA83" s="251">
        <v>0</v>
      </c>
      <c r="MB83" s="251">
        <v>0</v>
      </c>
      <c r="MC83" s="251">
        <v>0</v>
      </c>
      <c r="MD83" s="251">
        <v>0</v>
      </c>
      <c r="ME83" s="251">
        <v>0</v>
      </c>
      <c r="MF83" s="251">
        <v>0</v>
      </c>
      <c r="MG83" s="251">
        <v>0</v>
      </c>
      <c r="MH83" s="251">
        <v>0</v>
      </c>
      <c r="MI83" s="251">
        <v>0</v>
      </c>
      <c r="MJ83" s="251">
        <v>0</v>
      </c>
      <c r="MK83" s="251">
        <v>0</v>
      </c>
      <c r="ML83" s="251">
        <v>0</v>
      </c>
      <c r="MM83" s="251">
        <v>0</v>
      </c>
      <c r="MN83" s="251">
        <v>0</v>
      </c>
      <c r="MO83" s="251">
        <v>0</v>
      </c>
      <c r="MP83" s="251">
        <v>0</v>
      </c>
      <c r="MQ83" s="251">
        <v>0</v>
      </c>
      <c r="MR83" s="251">
        <v>0</v>
      </c>
      <c r="MS83" s="251">
        <v>0</v>
      </c>
      <c r="MT83" s="251">
        <v>0</v>
      </c>
      <c r="MU83" s="251">
        <v>0</v>
      </c>
      <c r="MV83" s="251">
        <v>0</v>
      </c>
      <c r="MW83" s="251">
        <v>0</v>
      </c>
      <c r="MX83" s="251">
        <v>0</v>
      </c>
      <c r="MY83" s="251">
        <v>0</v>
      </c>
      <c r="MZ83" s="251">
        <v>0</v>
      </c>
      <c r="NA83" s="251">
        <v>0</v>
      </c>
      <c r="NB83" s="251">
        <v>0</v>
      </c>
      <c r="NC83" s="251">
        <v>0</v>
      </c>
      <c r="ND83" s="251">
        <v>0</v>
      </c>
      <c r="NE83" s="244"/>
      <c r="NF83" s="244"/>
      <c r="NG83" s="244"/>
      <c r="NH83" s="244"/>
      <c r="NI83" s="244"/>
      <c r="NJ83" s="244"/>
      <c r="NK83" s="244"/>
      <c r="NL83" s="244"/>
      <c r="NM83" s="244"/>
      <c r="NN83" s="244"/>
      <c r="NO83" s="244"/>
      <c r="NP83" s="244"/>
      <c r="NQ83" s="244"/>
      <c r="NR83" s="244"/>
      <c r="NS83" s="244"/>
      <c r="NT83" s="244"/>
      <c r="NU83" s="244"/>
      <c r="NV83" s="244"/>
      <c r="NW83" s="244"/>
      <c r="NX83" s="244"/>
      <c r="NY83" s="244"/>
      <c r="NZ83" s="244"/>
      <c r="OA83" s="244"/>
      <c r="OB83" s="244"/>
      <c r="OC83" s="244"/>
      <c r="OD83" s="244"/>
      <c r="OE83" s="244"/>
      <c r="OF83" s="244"/>
      <c r="OG83" s="244"/>
      <c r="OH83" s="244"/>
      <c r="OI83" s="244"/>
      <c r="OJ83" s="244"/>
      <c r="OK83" s="244"/>
      <c r="OL83" s="244"/>
      <c r="OM83" s="244"/>
      <c r="ON83" s="244"/>
      <c r="OO83" s="244"/>
      <c r="OP83" s="244"/>
      <c r="OQ83" s="244"/>
      <c r="OR83" s="244"/>
      <c r="OS83" s="244"/>
      <c r="OT83" s="244"/>
      <c r="OU83" s="244"/>
      <c r="OV83" s="244"/>
      <c r="OW83" s="244"/>
      <c r="OX83" s="244"/>
      <c r="OY83" s="244"/>
      <c r="OZ83" s="244"/>
      <c r="PA83" s="244"/>
      <c r="PB83" s="244"/>
      <c r="PC83" s="244"/>
      <c r="PD83" s="244"/>
      <c r="PE83" s="244"/>
      <c r="PF83" s="244"/>
      <c r="PG83" s="244"/>
      <c r="PH83" s="244"/>
      <c r="PI83" s="244"/>
      <c r="PJ83" s="244"/>
      <c r="PK83" s="244"/>
      <c r="PL83" s="244"/>
      <c r="PM83" s="244"/>
      <c r="PN83" s="244"/>
      <c r="PO83" s="244"/>
      <c r="PP83" s="244"/>
      <c r="PQ83" s="244"/>
      <c r="PR83" s="244"/>
      <c r="PS83" s="244"/>
      <c r="PT83" s="244"/>
      <c r="PU83" s="244"/>
      <c r="PV83" s="244"/>
      <c r="PW83" s="244"/>
      <c r="PX83" s="244"/>
      <c r="PY83" s="244"/>
      <c r="PZ83" s="244"/>
      <c r="QA83" s="244"/>
      <c r="QB83" s="244"/>
      <c r="QC83" s="244"/>
      <c r="QD83" s="244"/>
      <c r="QE83" s="244"/>
      <c r="QF83" s="244"/>
      <c r="QG83" s="244"/>
      <c r="QH83" s="244"/>
      <c r="QI83" s="244"/>
      <c r="QJ83" s="244"/>
      <c r="QK83" s="244"/>
      <c r="QL83" s="244"/>
      <c r="QM83" s="244"/>
      <c r="QN83" s="244"/>
      <c r="QP83" s="251">
        <v>0</v>
      </c>
      <c r="QQ83" s="251">
        <v>0</v>
      </c>
      <c r="QR83" s="251">
        <v>0</v>
      </c>
      <c r="QS83" s="251">
        <v>0</v>
      </c>
      <c r="QT83" s="251">
        <v>0</v>
      </c>
      <c r="QU83" s="251">
        <v>0</v>
      </c>
      <c r="QV83" s="251">
        <v>0</v>
      </c>
      <c r="QW83" s="251">
        <v>0</v>
      </c>
      <c r="QX83" s="251">
        <v>0</v>
      </c>
      <c r="QY83" s="251">
        <v>0</v>
      </c>
      <c r="QZ83" s="251">
        <v>0</v>
      </c>
      <c r="RA83" s="251">
        <v>0</v>
      </c>
      <c r="RB83" s="251">
        <v>0</v>
      </c>
      <c r="RC83" s="251">
        <v>0</v>
      </c>
      <c r="RD83" s="251">
        <v>0</v>
      </c>
      <c r="RE83" s="251">
        <v>0</v>
      </c>
      <c r="RF83" s="251">
        <v>0</v>
      </c>
      <c r="RG83" s="251">
        <v>0</v>
      </c>
      <c r="RH83" s="251">
        <v>0</v>
      </c>
      <c r="RI83" s="251">
        <v>0</v>
      </c>
      <c r="RJ83" s="251">
        <v>0</v>
      </c>
      <c r="RK83" s="251">
        <v>0</v>
      </c>
      <c r="RL83" s="251">
        <v>0</v>
      </c>
      <c r="RM83" s="251">
        <v>0</v>
      </c>
      <c r="RN83" s="251">
        <v>0</v>
      </c>
      <c r="RO83" s="251">
        <v>0</v>
      </c>
      <c r="RP83" s="251">
        <v>0</v>
      </c>
      <c r="RQ83" s="251">
        <v>0</v>
      </c>
      <c r="RR83" s="251">
        <v>0</v>
      </c>
      <c r="RS83" s="251">
        <v>0</v>
      </c>
      <c r="RT83" s="251">
        <v>0</v>
      </c>
      <c r="RU83" s="251"/>
      <c r="RV83" s="251"/>
      <c r="RW83" s="251"/>
      <c r="RX83" s="251"/>
      <c r="RY83" s="251"/>
      <c r="RZ83" s="251"/>
      <c r="SA83" s="251"/>
      <c r="SB83" s="251"/>
      <c r="SC83" s="251"/>
      <c r="SD83" s="251"/>
      <c r="SE83" s="251"/>
      <c r="SF83" s="251"/>
      <c r="SG83" s="251"/>
      <c r="SH83" s="251"/>
      <c r="SI83" s="251"/>
      <c r="SJ83" s="251"/>
      <c r="SK83" s="251"/>
      <c r="SL83" s="251"/>
      <c r="SM83" s="251"/>
      <c r="SN83" s="251"/>
      <c r="SO83" s="251"/>
      <c r="SP83" s="251"/>
      <c r="SQ83" s="251"/>
      <c r="SR83" s="251"/>
      <c r="SS83" s="251"/>
      <c r="ST83" s="251"/>
      <c r="SU83" s="251"/>
      <c r="SV83" s="251"/>
      <c r="SW83" s="251"/>
      <c r="SX83" s="251"/>
      <c r="SY83" s="251"/>
      <c r="SZ83" s="251"/>
      <c r="TA83" s="251"/>
      <c r="TB83" s="251"/>
      <c r="TC83" s="251"/>
      <c r="TD83" s="251"/>
      <c r="TE83" s="251"/>
      <c r="TF83" s="251"/>
      <c r="TG83" s="251"/>
      <c r="TH83" s="251"/>
      <c r="TI83" s="251"/>
      <c r="TJ83" s="251"/>
      <c r="TK83" s="251"/>
      <c r="TL83" s="251"/>
      <c r="TM83" s="251"/>
      <c r="TN83" s="251"/>
      <c r="TO83" s="251"/>
      <c r="TP83" s="251"/>
      <c r="TQ83" s="251"/>
      <c r="TR83" s="251"/>
      <c r="TS83" s="251"/>
      <c r="TT83" s="251"/>
      <c r="TU83" s="251"/>
      <c r="TV83" s="251"/>
      <c r="TW83" s="251"/>
      <c r="TX83" s="251"/>
      <c r="TY83" s="251"/>
      <c r="TZ83" s="251"/>
      <c r="UA83" s="251"/>
      <c r="UB83" s="251"/>
      <c r="UC83" s="251"/>
      <c r="UD83" s="251"/>
      <c r="UE83" s="251"/>
      <c r="UF83" s="251"/>
      <c r="UG83" s="251"/>
      <c r="UH83" s="251"/>
      <c r="UI83" s="251"/>
      <c r="UJ83" s="251"/>
      <c r="UK83" s="251"/>
      <c r="UL83" s="251"/>
      <c r="UM83" s="251"/>
      <c r="UN83" s="251"/>
      <c r="UO83" s="251"/>
      <c r="UP83" s="251"/>
      <c r="UQ83" s="251"/>
      <c r="UR83" s="251"/>
      <c r="US83" s="251"/>
      <c r="UT83" s="251"/>
      <c r="UU83" s="251"/>
      <c r="UV83" s="251"/>
      <c r="UW83" s="251"/>
      <c r="UX83" s="251"/>
      <c r="UY83" s="251"/>
      <c r="UZ83" s="251"/>
      <c r="VA83" s="251"/>
      <c r="VB83" s="251"/>
      <c r="VC83" s="251"/>
      <c r="VD83" s="251"/>
      <c r="VE83" s="251"/>
      <c r="VF83" s="251"/>
      <c r="VG83" s="251"/>
      <c r="VH83" s="251"/>
      <c r="VI83" s="251"/>
      <c r="VJ83" s="251"/>
      <c r="VK83" s="251"/>
      <c r="VL83" s="251"/>
      <c r="VM83" s="251"/>
      <c r="VN83" s="251"/>
      <c r="VO83" s="251"/>
      <c r="VP83" s="251"/>
      <c r="VQ83" s="251"/>
      <c r="VR83" s="251"/>
      <c r="VS83" s="251"/>
      <c r="VT83" s="251"/>
      <c r="VU83" s="251"/>
      <c r="VV83" s="251"/>
      <c r="VW83" s="251"/>
      <c r="VX83" s="251">
        <v>0</v>
      </c>
      <c r="VY83" s="251">
        <v>0</v>
      </c>
      <c r="VZ83" s="251">
        <v>0</v>
      </c>
      <c r="WA83" s="251">
        <v>0</v>
      </c>
      <c r="WB83" s="251">
        <v>0</v>
      </c>
      <c r="WC83" s="251">
        <v>0</v>
      </c>
      <c r="WD83" s="251">
        <v>0</v>
      </c>
      <c r="WE83" s="251">
        <v>0</v>
      </c>
      <c r="WF83" s="251">
        <v>0</v>
      </c>
      <c r="WG83" s="251">
        <v>0</v>
      </c>
      <c r="WH83" s="251">
        <v>0</v>
      </c>
      <c r="WI83" s="251">
        <v>0</v>
      </c>
      <c r="WJ83" s="251">
        <v>0</v>
      </c>
      <c r="WK83" s="251">
        <v>0</v>
      </c>
      <c r="WL83" s="251">
        <v>0</v>
      </c>
      <c r="WM83" s="251">
        <v>0</v>
      </c>
      <c r="WN83" s="251">
        <v>0</v>
      </c>
      <c r="WO83" s="159"/>
      <c r="WP83" s="251">
        <v>0</v>
      </c>
      <c r="WQ83" s="246">
        <v>0</v>
      </c>
      <c r="WR83" s="285">
        <v>0</v>
      </c>
      <c r="WS83" s="251">
        <v>0</v>
      </c>
      <c r="WU83" s="251">
        <v>0</v>
      </c>
      <c r="WV83" s="251">
        <v>0</v>
      </c>
      <c r="WW83" s="251">
        <v>0</v>
      </c>
      <c r="WX83" s="251">
        <v>0</v>
      </c>
      <c r="WY83" s="251">
        <v>0</v>
      </c>
      <c r="WZ83" s="251">
        <v>0</v>
      </c>
      <c r="XA83" s="251">
        <v>0</v>
      </c>
      <c r="XB83" s="251">
        <v>0</v>
      </c>
      <c r="XC83" s="251">
        <v>0</v>
      </c>
      <c r="XD83" s="251">
        <v>0</v>
      </c>
      <c r="XE83" s="251">
        <v>0</v>
      </c>
      <c r="XF83" s="251">
        <v>0</v>
      </c>
      <c r="XG83" s="251">
        <v>0</v>
      </c>
      <c r="XH83" s="266">
        <v>0</v>
      </c>
      <c r="XI83" s="251">
        <v>0</v>
      </c>
      <c r="XJ83" s="251">
        <v>0</v>
      </c>
      <c r="XK83" s="251">
        <v>0</v>
      </c>
      <c r="XL83" s="251">
        <v>0</v>
      </c>
      <c r="XM83" s="251">
        <v>0</v>
      </c>
      <c r="XN83" s="244"/>
      <c r="XO83" s="244"/>
      <c r="XP83" s="244"/>
      <c r="XQ83" s="244"/>
      <c r="XR83" s="244"/>
      <c r="XS83" s="244"/>
      <c r="XT83" s="244"/>
      <c r="XU83" s="244"/>
      <c r="XV83" s="244"/>
      <c r="XW83" s="244"/>
      <c r="XX83" s="244"/>
      <c r="XY83" s="244"/>
      <c r="XZ83" s="244"/>
      <c r="YA83" s="244"/>
      <c r="YB83" s="244"/>
      <c r="YC83" s="244"/>
      <c r="YD83" s="244"/>
      <c r="YE83" s="244"/>
      <c r="YF83" s="244"/>
      <c r="YG83" s="244"/>
      <c r="YH83" s="244"/>
      <c r="YI83" s="244"/>
      <c r="YJ83" s="244"/>
      <c r="YK83" s="244"/>
      <c r="YM83" s="251">
        <v>0</v>
      </c>
      <c r="YN83" s="251">
        <v>0</v>
      </c>
      <c r="YO83" s="251">
        <v>0</v>
      </c>
      <c r="ZQ83" s="159"/>
      <c r="ZR83" s="159"/>
      <c r="ZS83" s="159"/>
    </row>
    <row r="84" spans="1:695">
      <c r="A84" s="261"/>
      <c r="B84" s="286" t="s">
        <v>460</v>
      </c>
      <c r="C84" s="240"/>
      <c r="D84" s="287" t="s">
        <v>460</v>
      </c>
      <c r="E84" s="250">
        <v>24836200</v>
      </c>
      <c r="G84" s="251">
        <v>24836200</v>
      </c>
      <c r="H84" s="288"/>
      <c r="I84" s="282"/>
      <c r="J84" s="282"/>
      <c r="K84" s="282"/>
      <c r="L84" s="282">
        <v>22112200</v>
      </c>
      <c r="M84" s="282"/>
      <c r="N84" s="282"/>
      <c r="O84" s="282"/>
      <c r="P84" s="282"/>
      <c r="Q84" s="282"/>
      <c r="R84" s="282"/>
      <c r="S84" s="282">
        <v>2724000</v>
      </c>
      <c r="T84" s="282"/>
      <c r="U84" s="257"/>
      <c r="V84" s="265"/>
      <c r="W84" s="265"/>
      <c r="X84" s="265"/>
      <c r="Y84" s="265"/>
      <c r="Z84" s="265"/>
      <c r="AA84" s="282"/>
      <c r="AB84" s="282"/>
      <c r="AC84" s="257"/>
      <c r="AD84" s="265"/>
      <c r="AE84" s="265"/>
      <c r="AF84" s="265"/>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7"/>
      <c r="FG84" s="257"/>
      <c r="FH84" s="257"/>
      <c r="FI84" s="257"/>
      <c r="FJ84" s="257"/>
      <c r="FK84" s="257"/>
      <c r="FL84" s="257"/>
      <c r="FM84" s="257"/>
      <c r="FN84" s="257"/>
      <c r="FO84" s="257"/>
      <c r="FP84" s="257"/>
      <c r="FQ84" s="257"/>
      <c r="FR84" s="257"/>
      <c r="FS84" s="257"/>
      <c r="FT84" s="257"/>
      <c r="FU84" s="257"/>
      <c r="FV84" s="257"/>
      <c r="FW84" s="257"/>
      <c r="FX84" s="257"/>
      <c r="FY84" s="257"/>
      <c r="FZ84" s="257"/>
      <c r="GA84" s="257"/>
      <c r="GB84" s="257"/>
      <c r="GC84" s="257"/>
      <c r="GD84" s="257"/>
      <c r="GE84" s="257"/>
      <c r="GF84" s="257"/>
      <c r="GG84" s="257"/>
      <c r="GH84" s="257"/>
      <c r="GI84" s="257"/>
      <c r="GJ84" s="257"/>
      <c r="GK84" s="257"/>
      <c r="GL84" s="257"/>
      <c r="GM84" s="257"/>
      <c r="GN84" s="257"/>
      <c r="GO84" s="257"/>
      <c r="GP84" s="257"/>
      <c r="GQ84" s="257"/>
      <c r="GR84" s="257"/>
      <c r="GS84" s="257"/>
      <c r="GT84" s="257"/>
      <c r="GU84" s="257"/>
      <c r="GV84" s="257"/>
      <c r="GW84" s="257"/>
      <c r="GX84" s="257"/>
      <c r="GY84" s="257"/>
      <c r="GZ84" s="257"/>
      <c r="HA84" s="257"/>
      <c r="HB84" s="257"/>
      <c r="HC84" s="257"/>
      <c r="HD84" s="257"/>
      <c r="HE84" s="257"/>
      <c r="HF84" s="257"/>
      <c r="HG84" s="257"/>
      <c r="HH84" s="257"/>
      <c r="HI84" s="257"/>
      <c r="HJ84" s="257"/>
      <c r="HK84" s="257"/>
      <c r="HL84" s="257"/>
      <c r="HM84" s="257"/>
      <c r="HN84" s="257"/>
      <c r="HO84" s="257"/>
      <c r="HP84" s="257"/>
      <c r="HQ84" s="257"/>
      <c r="HR84" s="257"/>
      <c r="HS84" s="257"/>
      <c r="HT84" s="257"/>
      <c r="HU84" s="257"/>
      <c r="HV84" s="257"/>
      <c r="HW84" s="257"/>
      <c r="HX84" s="257"/>
      <c r="HY84" s="257"/>
      <c r="HZ84" s="257"/>
      <c r="IA84" s="257"/>
      <c r="IB84" s="257"/>
      <c r="IC84" s="257"/>
      <c r="ID84" s="257"/>
      <c r="IE84" s="257"/>
      <c r="IF84" s="257"/>
      <c r="IG84" s="257"/>
      <c r="IH84" s="257"/>
      <c r="II84" s="257"/>
      <c r="IJ84" s="257"/>
      <c r="IK84" s="257"/>
      <c r="IL84" s="257"/>
      <c r="IM84" s="257"/>
      <c r="IN84" s="257"/>
      <c r="IO84" s="257"/>
      <c r="IP84" s="257"/>
      <c r="IQ84" s="257"/>
      <c r="IR84" s="257"/>
      <c r="IS84" s="257"/>
      <c r="IT84" s="257"/>
      <c r="IU84" s="257"/>
      <c r="IV84" s="257"/>
      <c r="IW84" s="257"/>
      <c r="IX84" s="257"/>
      <c r="IY84" s="257"/>
      <c r="IZ84" s="257"/>
      <c r="JA84" s="257"/>
      <c r="JB84" s="257"/>
      <c r="JC84" s="257"/>
      <c r="JD84" s="257"/>
      <c r="JE84" s="257"/>
      <c r="JF84" s="257"/>
      <c r="JG84" s="257"/>
      <c r="JH84" s="257"/>
      <c r="JI84" s="257"/>
      <c r="JJ84" s="257"/>
      <c r="JK84" s="257"/>
      <c r="JL84" s="257"/>
      <c r="JM84" s="257"/>
      <c r="JN84" s="257"/>
      <c r="JO84" s="257"/>
      <c r="JP84" s="257"/>
      <c r="JQ84" s="257"/>
      <c r="JR84" s="257"/>
      <c r="JS84" s="257"/>
      <c r="JT84" s="257"/>
      <c r="JU84" s="257"/>
      <c r="JV84" s="257"/>
      <c r="JW84" s="257"/>
      <c r="JX84" s="257"/>
      <c r="JY84" s="257"/>
      <c r="JZ84" s="257"/>
      <c r="KA84" s="257"/>
      <c r="KB84" s="257"/>
      <c r="KC84" s="257"/>
      <c r="KD84" s="257"/>
      <c r="KE84" s="257"/>
      <c r="KF84" s="257"/>
      <c r="KG84" s="257"/>
      <c r="KH84" s="257"/>
      <c r="KI84" s="257"/>
      <c r="KJ84" s="257"/>
      <c r="KK84" s="257"/>
      <c r="KL84" s="257"/>
      <c r="KM84" s="257"/>
      <c r="KN84" s="257"/>
      <c r="KO84" s="257"/>
      <c r="KP84" s="257"/>
      <c r="KQ84" s="257"/>
      <c r="KR84" s="257"/>
      <c r="KS84" s="257"/>
      <c r="KT84" s="257"/>
      <c r="KU84" s="257"/>
      <c r="KV84" s="257"/>
      <c r="KW84" s="257"/>
      <c r="KX84" s="257"/>
      <c r="KY84" s="257"/>
      <c r="KZ84" s="257"/>
      <c r="LA84" s="257"/>
      <c r="LB84" s="257"/>
      <c r="LC84" s="257"/>
      <c r="LD84" s="257"/>
      <c r="LE84" s="257"/>
      <c r="LF84" s="257"/>
      <c r="LG84" s="257"/>
      <c r="LH84" s="257"/>
      <c r="LI84" s="257"/>
      <c r="LJ84" s="257"/>
      <c r="LK84" s="257"/>
      <c r="LL84" s="257"/>
      <c r="LM84" s="257"/>
      <c r="LN84" s="257"/>
      <c r="LO84" s="257"/>
      <c r="LP84" s="257"/>
      <c r="LQ84" s="257"/>
      <c r="LR84" s="257"/>
      <c r="LS84" s="257"/>
      <c r="LT84" s="257"/>
      <c r="LU84" s="257"/>
      <c r="LV84" s="257"/>
      <c r="LW84" s="257"/>
      <c r="LX84" s="257"/>
      <c r="LY84" s="257"/>
      <c r="LZ84" s="257"/>
      <c r="MA84" s="257"/>
      <c r="MB84" s="257"/>
      <c r="MC84" s="257"/>
      <c r="MD84" s="257"/>
      <c r="ME84" s="257"/>
      <c r="MF84" s="257"/>
      <c r="MG84" s="257"/>
      <c r="MH84" s="257"/>
      <c r="MI84" s="257"/>
      <c r="MJ84" s="257"/>
      <c r="MK84" s="257"/>
      <c r="ML84" s="257"/>
      <c r="MM84" s="257"/>
      <c r="MN84" s="257"/>
      <c r="MO84" s="257"/>
      <c r="MP84" s="257"/>
      <c r="MQ84" s="257"/>
      <c r="MR84" s="257"/>
      <c r="MS84" s="257"/>
      <c r="MT84" s="257"/>
      <c r="MU84" s="257"/>
      <c r="MV84" s="257"/>
      <c r="MW84" s="257"/>
      <c r="MX84" s="257"/>
      <c r="MY84" s="257"/>
      <c r="MZ84" s="257"/>
      <c r="NA84" s="257"/>
      <c r="NB84" s="257"/>
      <c r="NC84" s="257"/>
      <c r="ND84" s="257"/>
      <c r="NE84" s="259"/>
      <c r="NF84" s="259"/>
      <c r="NG84" s="259"/>
      <c r="NH84" s="259"/>
      <c r="NI84" s="259"/>
      <c r="NJ84" s="259"/>
      <c r="NK84" s="259"/>
      <c r="NL84" s="259"/>
      <c r="NM84" s="259"/>
      <c r="NN84" s="259"/>
      <c r="NO84" s="259"/>
      <c r="NP84" s="259"/>
      <c r="NQ84" s="259"/>
      <c r="NR84" s="259"/>
      <c r="NS84" s="259"/>
      <c r="NT84" s="259"/>
      <c r="NU84" s="259"/>
      <c r="NV84" s="259"/>
      <c r="NW84" s="259"/>
      <c r="NX84" s="259"/>
      <c r="NY84" s="259"/>
      <c r="NZ84" s="259"/>
      <c r="OA84" s="259"/>
      <c r="OB84" s="259"/>
      <c r="OC84" s="259"/>
      <c r="OD84" s="259"/>
      <c r="OE84" s="259"/>
      <c r="OF84" s="259"/>
      <c r="OG84" s="259"/>
      <c r="OH84" s="259"/>
      <c r="OI84" s="259"/>
      <c r="OJ84" s="259"/>
      <c r="OK84" s="259"/>
      <c r="OL84" s="259"/>
      <c r="OM84" s="259"/>
      <c r="ON84" s="259"/>
      <c r="OO84" s="259"/>
      <c r="OP84" s="259"/>
      <c r="OQ84" s="259"/>
      <c r="OR84" s="259"/>
      <c r="OS84" s="259"/>
      <c r="OT84" s="259"/>
      <c r="OU84" s="259"/>
      <c r="OV84" s="259"/>
      <c r="OW84" s="259"/>
      <c r="OX84" s="259"/>
      <c r="OY84" s="259"/>
      <c r="OZ84" s="259"/>
      <c r="PA84" s="259"/>
      <c r="PB84" s="259"/>
      <c r="PC84" s="259"/>
      <c r="PD84" s="259"/>
      <c r="PE84" s="259"/>
      <c r="PF84" s="259"/>
      <c r="PG84" s="259"/>
      <c r="PH84" s="259"/>
      <c r="PI84" s="259"/>
      <c r="PJ84" s="259"/>
      <c r="PK84" s="259"/>
      <c r="PL84" s="259"/>
      <c r="PM84" s="259"/>
      <c r="PN84" s="259"/>
      <c r="PO84" s="259"/>
      <c r="PP84" s="259"/>
      <c r="PQ84" s="259"/>
      <c r="PR84" s="259"/>
      <c r="PS84" s="259"/>
      <c r="PT84" s="259"/>
      <c r="PU84" s="259"/>
      <c r="PV84" s="259"/>
      <c r="PW84" s="259"/>
      <c r="PX84" s="259"/>
      <c r="PY84" s="259"/>
      <c r="PZ84" s="259"/>
      <c r="QA84" s="259"/>
      <c r="QB84" s="259"/>
      <c r="QC84" s="259"/>
      <c r="QD84" s="259"/>
      <c r="QE84" s="259"/>
      <c r="QF84" s="259"/>
      <c r="QG84" s="259"/>
      <c r="QH84" s="259"/>
      <c r="QI84" s="259"/>
      <c r="QJ84" s="259"/>
      <c r="QK84" s="259"/>
      <c r="QL84" s="259"/>
      <c r="QM84" s="259"/>
      <c r="QN84" s="259"/>
      <c r="QP84" s="266">
        <v>0</v>
      </c>
      <c r="WM84" s="159"/>
      <c r="WN84" s="159"/>
      <c r="WO84" s="159"/>
      <c r="WP84" s="251">
        <v>0</v>
      </c>
      <c r="WQ84" s="219"/>
      <c r="WR84" s="171"/>
      <c r="XE84" s="159"/>
      <c r="XH84" s="266">
        <v>0</v>
      </c>
      <c r="YJ84" s="159"/>
      <c r="YK84" s="159"/>
      <c r="YM84" s="266"/>
      <c r="YN84" s="172"/>
      <c r="ZQ84" s="159"/>
      <c r="ZR84" s="159"/>
      <c r="ZS84" s="159"/>
    </row>
    <row r="85" spans="1:695">
      <c r="A85" s="261"/>
      <c r="B85" s="286" t="s">
        <v>461</v>
      </c>
      <c r="C85" s="240"/>
      <c r="D85" s="287" t="s">
        <v>462</v>
      </c>
      <c r="E85" s="250">
        <v>2530800</v>
      </c>
      <c r="G85" s="251">
        <v>2530800</v>
      </c>
      <c r="H85" s="281"/>
      <c r="I85" s="282">
        <v>168500</v>
      </c>
      <c r="J85" s="282"/>
      <c r="K85" s="282"/>
      <c r="L85" s="282"/>
      <c r="M85" s="282">
        <v>187900</v>
      </c>
      <c r="N85" s="282">
        <v>1674400</v>
      </c>
      <c r="O85" s="282"/>
      <c r="P85" s="282"/>
      <c r="Q85" s="282"/>
      <c r="R85" s="282">
        <v>250000</v>
      </c>
      <c r="S85" s="282">
        <v>250000</v>
      </c>
      <c r="T85" s="282"/>
      <c r="U85" s="257"/>
      <c r="V85" s="265"/>
      <c r="W85" s="265"/>
      <c r="X85" s="265"/>
      <c r="Y85" s="265"/>
      <c r="Z85" s="265"/>
      <c r="AA85" s="282"/>
      <c r="AB85" s="282"/>
      <c r="AC85" s="257"/>
      <c r="AD85" s="265"/>
      <c r="AE85" s="265"/>
      <c r="AF85" s="265"/>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c r="CP85" s="257"/>
      <c r="CQ85" s="257"/>
      <c r="CR85" s="257"/>
      <c r="CS85" s="257"/>
      <c r="CT85" s="257"/>
      <c r="CU85" s="257"/>
      <c r="CV85" s="257"/>
      <c r="CW85" s="257"/>
      <c r="CX85" s="257"/>
      <c r="CY85" s="257"/>
      <c r="CZ85" s="257"/>
      <c r="DA85" s="257"/>
      <c r="DB85" s="257"/>
      <c r="DC85" s="257"/>
      <c r="DD85" s="257"/>
      <c r="DE85" s="257"/>
      <c r="DF85" s="257"/>
      <c r="DG85" s="257"/>
      <c r="DH85" s="257"/>
      <c r="DI85" s="257"/>
      <c r="DJ85" s="257"/>
      <c r="DK85" s="257"/>
      <c r="DL85" s="257"/>
      <c r="DM85" s="257"/>
      <c r="DN85" s="257"/>
      <c r="DO85" s="257"/>
      <c r="DP85" s="257"/>
      <c r="DQ85" s="257"/>
      <c r="DR85" s="257"/>
      <c r="DS85" s="257"/>
      <c r="DT85" s="257"/>
      <c r="DU85" s="257"/>
      <c r="DV85" s="257"/>
      <c r="DW85" s="257"/>
      <c r="DX85" s="257"/>
      <c r="DY85" s="257"/>
      <c r="DZ85" s="257"/>
      <c r="EA85" s="257"/>
      <c r="EB85" s="257"/>
      <c r="EC85" s="257"/>
      <c r="ED85" s="257"/>
      <c r="EE85" s="257"/>
      <c r="EF85" s="257"/>
      <c r="EG85" s="257"/>
      <c r="EH85" s="257"/>
      <c r="EI85" s="257"/>
      <c r="EJ85" s="257"/>
      <c r="EK85" s="257"/>
      <c r="EL85" s="257"/>
      <c r="EM85" s="257"/>
      <c r="EN85" s="257"/>
      <c r="EO85" s="257"/>
      <c r="EP85" s="257"/>
      <c r="EQ85" s="257"/>
      <c r="ER85" s="257"/>
      <c r="ES85" s="257"/>
      <c r="ET85" s="257"/>
      <c r="EU85" s="257"/>
      <c r="EV85" s="257"/>
      <c r="EW85" s="257"/>
      <c r="EX85" s="257"/>
      <c r="EY85" s="257"/>
      <c r="EZ85" s="257"/>
      <c r="FA85" s="257"/>
      <c r="FB85" s="257"/>
      <c r="FC85" s="257"/>
      <c r="FD85" s="257"/>
      <c r="FE85" s="257"/>
      <c r="FF85" s="257"/>
      <c r="FG85" s="257"/>
      <c r="FH85" s="257"/>
      <c r="FI85" s="257"/>
      <c r="FJ85" s="257"/>
      <c r="FK85" s="257"/>
      <c r="FL85" s="257"/>
      <c r="FM85" s="257"/>
      <c r="FN85" s="257"/>
      <c r="FO85" s="257"/>
      <c r="FP85" s="257"/>
      <c r="FQ85" s="257"/>
      <c r="FR85" s="257"/>
      <c r="FS85" s="257"/>
      <c r="FT85" s="257"/>
      <c r="FU85" s="257"/>
      <c r="FV85" s="257"/>
      <c r="FW85" s="257"/>
      <c r="FX85" s="257"/>
      <c r="FY85" s="257"/>
      <c r="FZ85" s="257"/>
      <c r="GA85" s="257"/>
      <c r="GB85" s="257"/>
      <c r="GC85" s="257"/>
      <c r="GD85" s="257"/>
      <c r="GE85" s="257"/>
      <c r="GF85" s="257"/>
      <c r="GG85" s="257"/>
      <c r="GH85" s="257"/>
      <c r="GI85" s="257"/>
      <c r="GJ85" s="257"/>
      <c r="GK85" s="257"/>
      <c r="GL85" s="257"/>
      <c r="GM85" s="257"/>
      <c r="GN85" s="257"/>
      <c r="GO85" s="257"/>
      <c r="GP85" s="257"/>
      <c r="GQ85" s="257"/>
      <c r="GR85" s="257"/>
      <c r="GS85" s="257"/>
      <c r="GT85" s="257"/>
      <c r="GU85" s="257"/>
      <c r="GV85" s="257"/>
      <c r="GW85" s="257"/>
      <c r="GX85" s="257"/>
      <c r="GY85" s="257"/>
      <c r="GZ85" s="257"/>
      <c r="HA85" s="257"/>
      <c r="HB85" s="257"/>
      <c r="HC85" s="257"/>
      <c r="HD85" s="257"/>
      <c r="HE85" s="257"/>
      <c r="HF85" s="257"/>
      <c r="HG85" s="257"/>
      <c r="HH85" s="257"/>
      <c r="HI85" s="257"/>
      <c r="HJ85" s="257"/>
      <c r="HK85" s="257"/>
      <c r="HL85" s="257"/>
      <c r="HM85" s="257"/>
      <c r="HN85" s="257"/>
      <c r="HO85" s="257"/>
      <c r="HP85" s="257"/>
      <c r="HQ85" s="257"/>
      <c r="HR85" s="257"/>
      <c r="HS85" s="257"/>
      <c r="HT85" s="257"/>
      <c r="HU85" s="257"/>
      <c r="HV85" s="257"/>
      <c r="HW85" s="257"/>
      <c r="HX85" s="257"/>
      <c r="HY85" s="257"/>
      <c r="HZ85" s="257"/>
      <c r="IA85" s="257"/>
      <c r="IB85" s="257"/>
      <c r="IC85" s="257"/>
      <c r="ID85" s="257"/>
      <c r="IE85" s="257"/>
      <c r="IF85" s="257"/>
      <c r="IG85" s="257"/>
      <c r="IH85" s="257"/>
      <c r="II85" s="257"/>
      <c r="IJ85" s="257"/>
      <c r="IK85" s="257"/>
      <c r="IL85" s="257"/>
      <c r="IM85" s="257"/>
      <c r="IN85" s="257"/>
      <c r="IO85" s="257"/>
      <c r="IP85" s="257"/>
      <c r="IQ85" s="257"/>
      <c r="IR85" s="257"/>
      <c r="IS85" s="257"/>
      <c r="IT85" s="257"/>
      <c r="IU85" s="257"/>
      <c r="IV85" s="257"/>
      <c r="IW85" s="257"/>
      <c r="IX85" s="257"/>
      <c r="IY85" s="257"/>
      <c r="IZ85" s="257"/>
      <c r="JA85" s="257"/>
      <c r="JB85" s="257"/>
      <c r="JC85" s="257"/>
      <c r="JD85" s="257"/>
      <c r="JE85" s="257"/>
      <c r="JF85" s="257"/>
      <c r="JG85" s="257"/>
      <c r="JH85" s="257"/>
      <c r="JI85" s="257"/>
      <c r="JJ85" s="257"/>
      <c r="JK85" s="257"/>
      <c r="JL85" s="257"/>
      <c r="JM85" s="257"/>
      <c r="JN85" s="257"/>
      <c r="JO85" s="257"/>
      <c r="JP85" s="257"/>
      <c r="JQ85" s="257"/>
      <c r="JR85" s="257"/>
      <c r="JS85" s="257"/>
      <c r="JT85" s="257"/>
      <c r="JU85" s="257"/>
      <c r="JV85" s="257"/>
      <c r="JW85" s="257"/>
      <c r="JX85" s="257"/>
      <c r="JY85" s="257"/>
      <c r="JZ85" s="257"/>
      <c r="KA85" s="257"/>
      <c r="KB85" s="257"/>
      <c r="KC85" s="257"/>
      <c r="KD85" s="257"/>
      <c r="KE85" s="257"/>
      <c r="KF85" s="257"/>
      <c r="KG85" s="257"/>
      <c r="KH85" s="257"/>
      <c r="KI85" s="257"/>
      <c r="KJ85" s="257"/>
      <c r="KK85" s="257"/>
      <c r="KL85" s="257"/>
      <c r="KM85" s="257"/>
      <c r="KN85" s="257"/>
      <c r="KO85" s="257"/>
      <c r="KP85" s="257"/>
      <c r="KQ85" s="257"/>
      <c r="KR85" s="257"/>
      <c r="KS85" s="257"/>
      <c r="KT85" s="257"/>
      <c r="KU85" s="257"/>
      <c r="KV85" s="257"/>
      <c r="KW85" s="257"/>
      <c r="KX85" s="257"/>
      <c r="KY85" s="257"/>
      <c r="KZ85" s="257"/>
      <c r="LA85" s="257"/>
      <c r="LB85" s="257"/>
      <c r="LC85" s="257"/>
      <c r="LD85" s="257"/>
      <c r="LE85" s="257"/>
      <c r="LF85" s="257"/>
      <c r="LG85" s="257"/>
      <c r="LH85" s="257"/>
      <c r="LI85" s="257"/>
      <c r="LJ85" s="257"/>
      <c r="LK85" s="257"/>
      <c r="LL85" s="257"/>
      <c r="LM85" s="257"/>
      <c r="LN85" s="257"/>
      <c r="LO85" s="257"/>
      <c r="LP85" s="257"/>
      <c r="LQ85" s="257"/>
      <c r="LR85" s="257"/>
      <c r="LS85" s="257"/>
      <c r="LT85" s="257"/>
      <c r="LU85" s="257"/>
      <c r="LV85" s="257"/>
      <c r="LW85" s="257"/>
      <c r="LX85" s="257"/>
      <c r="LY85" s="257"/>
      <c r="LZ85" s="257"/>
      <c r="MA85" s="257"/>
      <c r="MB85" s="257"/>
      <c r="MC85" s="257"/>
      <c r="MD85" s="257"/>
      <c r="ME85" s="257"/>
      <c r="MF85" s="257"/>
      <c r="MG85" s="257"/>
      <c r="MH85" s="257"/>
      <c r="MI85" s="257"/>
      <c r="MJ85" s="257"/>
      <c r="MK85" s="257"/>
      <c r="ML85" s="257"/>
      <c r="MM85" s="257"/>
      <c r="MN85" s="257"/>
      <c r="MO85" s="257"/>
      <c r="MP85" s="257"/>
      <c r="MQ85" s="257"/>
      <c r="MR85" s="257"/>
      <c r="MS85" s="257"/>
      <c r="MT85" s="257"/>
      <c r="MU85" s="257"/>
      <c r="MV85" s="257"/>
      <c r="MW85" s="257"/>
      <c r="MX85" s="257"/>
      <c r="MY85" s="257"/>
      <c r="MZ85" s="257"/>
      <c r="NA85" s="257"/>
      <c r="NB85" s="257"/>
      <c r="NC85" s="257"/>
      <c r="ND85" s="257"/>
      <c r="NE85" s="259"/>
      <c r="NF85" s="259"/>
      <c r="NG85" s="259"/>
      <c r="NH85" s="259"/>
      <c r="NI85" s="259"/>
      <c r="NJ85" s="259"/>
      <c r="NK85" s="259"/>
      <c r="NL85" s="259"/>
      <c r="NM85" s="259"/>
      <c r="NN85" s="259"/>
      <c r="NO85" s="259"/>
      <c r="NP85" s="259"/>
      <c r="NQ85" s="259"/>
      <c r="NR85" s="259"/>
      <c r="NS85" s="259"/>
      <c r="NT85" s="259"/>
      <c r="NU85" s="259"/>
      <c r="NV85" s="259"/>
      <c r="NW85" s="259"/>
      <c r="NX85" s="259"/>
      <c r="NY85" s="259"/>
      <c r="NZ85" s="259"/>
      <c r="OA85" s="259"/>
      <c r="OB85" s="259"/>
      <c r="OC85" s="259"/>
      <c r="OD85" s="259"/>
      <c r="OE85" s="259"/>
      <c r="OF85" s="259"/>
      <c r="OG85" s="259"/>
      <c r="OH85" s="259"/>
      <c r="OI85" s="259"/>
      <c r="OJ85" s="259"/>
      <c r="OK85" s="259"/>
      <c r="OL85" s="259"/>
      <c r="OM85" s="259"/>
      <c r="ON85" s="259"/>
      <c r="OO85" s="259"/>
      <c r="OP85" s="259"/>
      <c r="OQ85" s="259"/>
      <c r="OR85" s="259"/>
      <c r="OS85" s="259"/>
      <c r="OT85" s="259"/>
      <c r="OU85" s="259"/>
      <c r="OV85" s="259"/>
      <c r="OW85" s="259"/>
      <c r="OX85" s="259"/>
      <c r="OY85" s="259"/>
      <c r="OZ85" s="259"/>
      <c r="PA85" s="259"/>
      <c r="PB85" s="259"/>
      <c r="PC85" s="259"/>
      <c r="PD85" s="259"/>
      <c r="PE85" s="259"/>
      <c r="PF85" s="259"/>
      <c r="PG85" s="259"/>
      <c r="PH85" s="259"/>
      <c r="PI85" s="259"/>
      <c r="PJ85" s="259"/>
      <c r="PK85" s="259"/>
      <c r="PL85" s="259"/>
      <c r="PM85" s="259"/>
      <c r="PN85" s="259"/>
      <c r="PO85" s="259"/>
      <c r="PP85" s="259"/>
      <c r="PQ85" s="259"/>
      <c r="PR85" s="259"/>
      <c r="PS85" s="259"/>
      <c r="PT85" s="259"/>
      <c r="PU85" s="259"/>
      <c r="PV85" s="259"/>
      <c r="PW85" s="259"/>
      <c r="PX85" s="259"/>
      <c r="PY85" s="259"/>
      <c r="PZ85" s="259"/>
      <c r="QA85" s="259"/>
      <c r="QB85" s="259"/>
      <c r="QC85" s="259"/>
      <c r="QD85" s="259"/>
      <c r="QE85" s="259"/>
      <c r="QF85" s="259"/>
      <c r="QG85" s="259"/>
      <c r="QH85" s="259"/>
      <c r="QI85" s="259"/>
      <c r="QJ85" s="259"/>
      <c r="QK85" s="259"/>
      <c r="QL85" s="259"/>
      <c r="QM85" s="259"/>
      <c r="QN85" s="259"/>
      <c r="QP85" s="266">
        <v>0</v>
      </c>
      <c r="WM85" s="159"/>
      <c r="WN85" s="159"/>
      <c r="WO85" s="159"/>
      <c r="WP85" s="251">
        <v>0</v>
      </c>
      <c r="WQ85" s="219"/>
      <c r="WR85" s="171"/>
      <c r="XE85" s="159"/>
      <c r="XH85" s="266">
        <v>0</v>
      </c>
      <c r="YJ85" s="159"/>
      <c r="YK85" s="159"/>
      <c r="YM85" s="266"/>
      <c r="YN85" s="172"/>
      <c r="ZQ85" s="159"/>
      <c r="ZR85" s="159"/>
      <c r="ZS85" s="159"/>
    </row>
    <row r="86" spans="1:695" ht="18">
      <c r="A86" s="261">
        <v>77</v>
      </c>
      <c r="B86" s="262" t="s">
        <v>245</v>
      </c>
      <c r="C86" s="240" t="s">
        <v>237</v>
      </c>
      <c r="D86" s="240" t="s">
        <v>246</v>
      </c>
      <c r="E86" s="250">
        <v>1240400</v>
      </c>
      <c r="F86" s="280" t="s">
        <v>314</v>
      </c>
      <c r="G86" s="251">
        <v>1240400</v>
      </c>
      <c r="H86" s="281"/>
      <c r="I86" s="282"/>
      <c r="J86" s="282"/>
      <c r="K86" s="282"/>
      <c r="L86" s="282">
        <v>150000</v>
      </c>
      <c r="M86" s="282"/>
      <c r="N86" s="282"/>
      <c r="O86" s="282"/>
      <c r="P86" s="282"/>
      <c r="Q86" s="282"/>
      <c r="R86" s="282"/>
      <c r="S86" s="282">
        <v>1095400</v>
      </c>
      <c r="T86" s="282"/>
      <c r="U86" s="257"/>
      <c r="V86" s="265"/>
      <c r="W86" s="265"/>
      <c r="X86" s="265"/>
      <c r="Y86" s="265"/>
      <c r="Z86" s="265"/>
      <c r="AA86" s="282"/>
      <c r="AB86" s="289"/>
      <c r="AC86" s="257"/>
      <c r="AD86" s="265"/>
      <c r="AE86" s="265"/>
      <c r="AF86" s="265"/>
      <c r="AG86" s="257"/>
      <c r="AH86" s="257"/>
      <c r="AI86" s="257"/>
      <c r="AJ86" s="257"/>
      <c r="AK86" s="257"/>
      <c r="AL86" s="257"/>
      <c r="AM86" s="257"/>
      <c r="AN86" s="257"/>
      <c r="AO86" s="257"/>
      <c r="AP86" s="257"/>
      <c r="AQ86" s="257"/>
      <c r="AR86" s="257"/>
      <c r="AS86" s="257"/>
      <c r="AT86" s="257"/>
      <c r="AU86" s="257">
        <v>-5000</v>
      </c>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68"/>
      <c r="BU86" s="257"/>
      <c r="BV86" s="257"/>
      <c r="BW86" s="257"/>
      <c r="BX86" s="257"/>
      <c r="BY86" s="257"/>
      <c r="BZ86" s="257"/>
      <c r="CA86" s="257"/>
      <c r="CB86" s="257"/>
      <c r="CC86" s="257"/>
      <c r="CD86" s="257"/>
      <c r="CE86" s="257"/>
      <c r="CF86" s="257"/>
      <c r="CG86" s="257"/>
      <c r="CH86" s="257"/>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57"/>
      <c r="ES86" s="257"/>
      <c r="ET86" s="257"/>
      <c r="EU86" s="257"/>
      <c r="EV86" s="257"/>
      <c r="EW86" s="257"/>
      <c r="EX86" s="257"/>
      <c r="EY86" s="257"/>
      <c r="EZ86" s="257"/>
      <c r="FA86" s="257"/>
      <c r="FB86" s="257"/>
      <c r="FC86" s="257"/>
      <c r="FD86" s="257"/>
      <c r="FE86" s="257"/>
      <c r="FF86" s="257"/>
      <c r="FG86" s="257"/>
      <c r="FH86" s="257"/>
      <c r="FI86" s="257"/>
      <c r="FJ86" s="257"/>
      <c r="FK86" s="257"/>
      <c r="FL86" s="257"/>
      <c r="FM86" s="257"/>
      <c r="FN86" s="257"/>
      <c r="FO86" s="257"/>
      <c r="FP86" s="257"/>
      <c r="FQ86" s="257"/>
      <c r="FR86" s="256"/>
      <c r="FS86" s="256"/>
      <c r="FT86" s="256"/>
      <c r="FU86" s="256"/>
      <c r="FV86" s="256"/>
      <c r="FW86" s="256"/>
      <c r="FX86" s="256"/>
      <c r="FY86" s="256"/>
      <c r="FZ86" s="256"/>
      <c r="GA86" s="256"/>
      <c r="GB86" s="256"/>
      <c r="GC86" s="256"/>
      <c r="GD86" s="256"/>
      <c r="GE86" s="256"/>
      <c r="GF86" s="256"/>
      <c r="GG86" s="256"/>
      <c r="GH86" s="256"/>
      <c r="GI86" s="256"/>
      <c r="GJ86" s="256"/>
      <c r="GK86" s="256"/>
      <c r="GL86" s="256"/>
      <c r="GM86" s="256"/>
      <c r="GN86" s="256"/>
      <c r="GO86" s="256"/>
      <c r="GP86" s="256"/>
      <c r="GQ86" s="256"/>
      <c r="GR86" s="256"/>
      <c r="GS86" s="256"/>
      <c r="GT86" s="256"/>
      <c r="GU86" s="256"/>
      <c r="GV86" s="256"/>
      <c r="GW86" s="256"/>
      <c r="GX86" s="256"/>
      <c r="GY86" s="256"/>
      <c r="GZ86" s="256"/>
      <c r="HA86" s="256"/>
      <c r="HB86" s="256"/>
      <c r="HC86" s="256"/>
      <c r="HD86" s="256"/>
      <c r="HE86" s="256"/>
      <c r="HF86" s="256"/>
      <c r="HG86" s="256"/>
      <c r="HH86" s="256"/>
      <c r="HI86" s="256"/>
      <c r="HJ86" s="256"/>
      <c r="HK86" s="256"/>
      <c r="HL86" s="256"/>
      <c r="HM86" s="256"/>
      <c r="HN86" s="256"/>
      <c r="HO86" s="256"/>
      <c r="HP86" s="256"/>
      <c r="HQ86" s="256"/>
      <c r="HR86" s="256"/>
      <c r="HS86" s="256"/>
      <c r="HT86" s="256"/>
      <c r="HU86" s="256"/>
      <c r="HV86" s="256"/>
      <c r="HW86" s="256"/>
      <c r="HX86" s="256"/>
      <c r="HY86" s="256"/>
      <c r="HZ86" s="256"/>
      <c r="IA86" s="256"/>
      <c r="IB86" s="256"/>
      <c r="IC86" s="256"/>
      <c r="ID86" s="256"/>
      <c r="IE86" s="256"/>
      <c r="IF86" s="256"/>
      <c r="IG86" s="256"/>
      <c r="IH86" s="256"/>
      <c r="II86" s="256"/>
      <c r="IJ86" s="256"/>
      <c r="IK86" s="256"/>
      <c r="IL86" s="256"/>
      <c r="IM86" s="256"/>
      <c r="IN86" s="256"/>
      <c r="IO86" s="256"/>
      <c r="IP86" s="256"/>
      <c r="IQ86" s="256"/>
      <c r="IR86" s="256"/>
      <c r="IS86" s="256"/>
      <c r="IT86" s="256"/>
      <c r="IU86" s="256"/>
      <c r="IV86" s="256"/>
      <c r="IW86" s="256"/>
      <c r="IX86" s="256"/>
      <c r="IY86" s="256"/>
      <c r="IZ86" s="256"/>
      <c r="JA86" s="256"/>
      <c r="JB86" s="256"/>
      <c r="JC86" s="256"/>
      <c r="JD86" s="256"/>
      <c r="JE86" s="256"/>
      <c r="JF86" s="256"/>
      <c r="JG86" s="256"/>
      <c r="JH86" s="256"/>
      <c r="JI86" s="256"/>
      <c r="JJ86" s="256"/>
      <c r="JK86" s="256"/>
      <c r="JL86" s="256"/>
      <c r="JM86" s="256"/>
      <c r="JN86" s="256"/>
      <c r="JO86" s="256"/>
      <c r="JP86" s="256"/>
      <c r="JQ86" s="256"/>
      <c r="JR86" s="256"/>
      <c r="JS86" s="256"/>
      <c r="JT86" s="256"/>
      <c r="JU86" s="256"/>
      <c r="JV86" s="256"/>
      <c r="JW86" s="256"/>
      <c r="JX86" s="256"/>
      <c r="JY86" s="256"/>
      <c r="JZ86" s="256"/>
      <c r="KA86" s="256"/>
      <c r="KB86" s="256"/>
      <c r="KC86" s="256"/>
      <c r="KD86" s="256"/>
      <c r="KE86" s="256"/>
      <c r="KF86" s="256"/>
      <c r="KG86" s="256"/>
      <c r="KH86" s="256"/>
      <c r="KI86" s="256"/>
      <c r="KJ86" s="256"/>
      <c r="KK86" s="256"/>
      <c r="KL86" s="256"/>
      <c r="KM86" s="256"/>
      <c r="KN86" s="256"/>
      <c r="KO86" s="256"/>
      <c r="KP86" s="256"/>
      <c r="KQ86" s="256"/>
      <c r="KR86" s="256"/>
      <c r="KS86" s="256"/>
      <c r="KT86" s="256"/>
      <c r="KU86" s="256"/>
      <c r="KV86" s="256"/>
      <c r="KW86" s="256"/>
      <c r="KX86" s="256"/>
      <c r="KY86" s="256"/>
      <c r="KZ86" s="256"/>
      <c r="LA86" s="256"/>
      <c r="LB86" s="256"/>
      <c r="LC86" s="256"/>
      <c r="LD86" s="256"/>
      <c r="LE86" s="256"/>
      <c r="LF86" s="256"/>
      <c r="LG86" s="256"/>
      <c r="LH86" s="256"/>
      <c r="LI86" s="256"/>
      <c r="LJ86" s="256"/>
      <c r="LK86" s="256"/>
      <c r="LL86" s="256"/>
      <c r="LM86" s="256"/>
      <c r="LN86" s="256"/>
      <c r="LO86" s="256"/>
      <c r="LP86" s="256"/>
      <c r="LQ86" s="256"/>
      <c r="LR86" s="256"/>
      <c r="LS86" s="256"/>
      <c r="LT86" s="256"/>
      <c r="LU86" s="256"/>
      <c r="LV86" s="256"/>
      <c r="LW86" s="256"/>
      <c r="LX86" s="256"/>
      <c r="LY86" s="256"/>
      <c r="LZ86" s="256"/>
      <c r="MA86" s="256"/>
      <c r="MB86" s="256"/>
      <c r="MC86" s="256"/>
      <c r="MD86" s="256"/>
      <c r="ME86" s="256"/>
      <c r="MF86" s="256"/>
      <c r="MG86" s="256"/>
      <c r="MH86" s="256"/>
      <c r="MI86" s="256"/>
      <c r="MJ86" s="256"/>
      <c r="MK86" s="256"/>
      <c r="ML86" s="256"/>
      <c r="MM86" s="256"/>
      <c r="MN86" s="256"/>
      <c r="MO86" s="256"/>
      <c r="MP86" s="256"/>
      <c r="MQ86" s="256"/>
      <c r="MR86" s="256"/>
      <c r="MS86" s="256"/>
      <c r="MT86" s="256"/>
      <c r="MU86" s="256"/>
      <c r="MV86" s="256"/>
      <c r="MW86" s="256"/>
      <c r="MX86" s="256"/>
      <c r="MY86" s="256"/>
      <c r="MZ86" s="256"/>
      <c r="NA86" s="256"/>
      <c r="NB86" s="256"/>
      <c r="NC86" s="256"/>
      <c r="ND86" s="256"/>
      <c r="NE86" s="259"/>
      <c r="NF86" s="259"/>
      <c r="NG86" s="259"/>
      <c r="NH86" s="259"/>
      <c r="NI86" s="259"/>
      <c r="NJ86" s="259"/>
      <c r="NK86" s="259"/>
      <c r="NL86" s="259"/>
      <c r="NM86" s="259"/>
      <c r="NN86" s="259"/>
      <c r="NO86" s="259"/>
      <c r="NP86" s="259"/>
      <c r="NQ86" s="259"/>
      <c r="NR86" s="259"/>
      <c r="NS86" s="259"/>
      <c r="NT86" s="259"/>
      <c r="NU86" s="259"/>
      <c r="NV86" s="259"/>
      <c r="NW86" s="259"/>
      <c r="NX86" s="259"/>
      <c r="NY86" s="259"/>
      <c r="NZ86" s="259"/>
      <c r="OA86" s="259"/>
      <c r="OB86" s="259"/>
      <c r="OC86" s="259"/>
      <c r="OD86" s="259"/>
      <c r="OE86" s="259"/>
      <c r="OF86" s="259"/>
      <c r="OG86" s="259"/>
      <c r="OH86" s="259"/>
      <c r="OI86" s="259"/>
      <c r="OJ86" s="259"/>
      <c r="OK86" s="259"/>
      <c r="OL86" s="259"/>
      <c r="OM86" s="259"/>
      <c r="ON86" s="259"/>
      <c r="OO86" s="259"/>
      <c r="OP86" s="259"/>
      <c r="OQ86" s="259"/>
      <c r="OR86" s="259"/>
      <c r="OS86" s="259"/>
      <c r="OT86" s="259"/>
      <c r="OU86" s="259"/>
      <c r="OV86" s="259"/>
      <c r="OW86" s="259"/>
      <c r="OX86" s="259"/>
      <c r="OY86" s="259"/>
      <c r="OZ86" s="259"/>
      <c r="PA86" s="259"/>
      <c r="PB86" s="259"/>
      <c r="PC86" s="259"/>
      <c r="PD86" s="259"/>
      <c r="PE86" s="259"/>
      <c r="PF86" s="259"/>
      <c r="PG86" s="259"/>
      <c r="PH86" s="259"/>
      <c r="PI86" s="259"/>
      <c r="PJ86" s="259"/>
      <c r="PK86" s="259"/>
      <c r="PL86" s="259"/>
      <c r="PM86" s="259"/>
      <c r="PN86" s="259"/>
      <c r="PO86" s="259"/>
      <c r="PP86" s="259"/>
      <c r="PQ86" s="259"/>
      <c r="PR86" s="259"/>
      <c r="PS86" s="259"/>
      <c r="PT86" s="259"/>
      <c r="PU86" s="259"/>
      <c r="PV86" s="259"/>
      <c r="PW86" s="259"/>
      <c r="PX86" s="259"/>
      <c r="PY86" s="259"/>
      <c r="PZ86" s="259"/>
      <c r="QA86" s="259"/>
      <c r="QB86" s="259"/>
      <c r="QC86" s="259"/>
      <c r="QD86" s="259"/>
      <c r="QE86" s="259"/>
      <c r="QF86" s="259"/>
      <c r="QG86" s="259"/>
      <c r="QH86" s="259"/>
      <c r="QI86" s="259"/>
      <c r="QJ86" s="259"/>
      <c r="QK86" s="259"/>
      <c r="QL86" s="259"/>
      <c r="QM86" s="259"/>
      <c r="QN86" s="259"/>
      <c r="QP86" s="266">
        <v>0</v>
      </c>
      <c r="WM86" s="159"/>
      <c r="WN86" s="159"/>
      <c r="WO86" s="159"/>
      <c r="WP86" s="251">
        <v>0</v>
      </c>
      <c r="WQ86" s="219"/>
      <c r="WR86" s="171"/>
      <c r="XE86" s="159"/>
      <c r="XH86" s="266">
        <v>0</v>
      </c>
      <c r="YJ86" s="159"/>
      <c r="YK86" s="159"/>
      <c r="YM86" s="267">
        <v>0</v>
      </c>
      <c r="YN86" s="172"/>
      <c r="ZQ86" s="159"/>
      <c r="ZR86" s="159"/>
      <c r="ZS86" s="159"/>
    </row>
    <row r="87" spans="1:695" ht="18">
      <c r="A87" s="261">
        <v>78</v>
      </c>
      <c r="B87" s="262" t="s">
        <v>247</v>
      </c>
      <c r="C87" s="240" t="s">
        <v>237</v>
      </c>
      <c r="D87" s="240" t="s">
        <v>248</v>
      </c>
      <c r="E87" s="250">
        <v>3824240</v>
      </c>
      <c r="F87" s="280" t="s">
        <v>310</v>
      </c>
      <c r="G87" s="251">
        <v>3824240</v>
      </c>
      <c r="H87" s="281"/>
      <c r="I87" s="282">
        <v>97000</v>
      </c>
      <c r="J87" s="282"/>
      <c r="K87" s="282"/>
      <c r="L87" s="282">
        <v>996000</v>
      </c>
      <c r="M87" s="282">
        <v>40000</v>
      </c>
      <c r="N87" s="282"/>
      <c r="O87" s="282">
        <v>45800</v>
      </c>
      <c r="P87" s="282"/>
      <c r="Q87" s="282"/>
      <c r="R87" s="282">
        <v>200000</v>
      </c>
      <c r="S87" s="282">
        <v>2595200</v>
      </c>
      <c r="T87" s="282"/>
      <c r="U87" s="257"/>
      <c r="V87" s="265"/>
      <c r="W87" s="265"/>
      <c r="X87" s="265"/>
      <c r="Y87" s="265"/>
      <c r="Z87" s="265"/>
      <c r="AA87" s="282"/>
      <c r="AB87" s="282"/>
      <c r="AC87" s="257"/>
      <c r="AD87" s="265"/>
      <c r="AE87" s="265"/>
      <c r="AF87" s="265"/>
      <c r="AG87" s="257"/>
      <c r="AH87" s="257"/>
      <c r="AI87" s="257"/>
      <c r="AJ87" s="257"/>
      <c r="AK87" s="257"/>
      <c r="AL87" s="257"/>
      <c r="AM87" s="257"/>
      <c r="AN87" s="257"/>
      <c r="AO87" s="257"/>
      <c r="AP87" s="257"/>
      <c r="AQ87" s="257">
        <v>-29760</v>
      </c>
      <c r="AR87" s="257">
        <v>-120000</v>
      </c>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7"/>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7"/>
      <c r="EJ87" s="257"/>
      <c r="EK87" s="257"/>
      <c r="EL87" s="257"/>
      <c r="EM87" s="257"/>
      <c r="EN87" s="257"/>
      <c r="EO87" s="257"/>
      <c r="EP87" s="257"/>
      <c r="EQ87" s="257"/>
      <c r="ER87" s="257"/>
      <c r="ES87" s="257"/>
      <c r="ET87" s="257"/>
      <c r="EU87" s="257"/>
      <c r="EV87" s="257"/>
      <c r="EW87" s="257"/>
      <c r="EX87" s="257"/>
      <c r="EY87" s="257"/>
      <c r="EZ87" s="257"/>
      <c r="FA87" s="257"/>
      <c r="FB87" s="257"/>
      <c r="FC87" s="257"/>
      <c r="FD87" s="257"/>
      <c r="FE87" s="257"/>
      <c r="FF87" s="257"/>
      <c r="FG87" s="257"/>
      <c r="FH87" s="257"/>
      <c r="FI87" s="257"/>
      <c r="FJ87" s="257"/>
      <c r="FK87" s="257"/>
      <c r="FL87" s="257"/>
      <c r="FM87" s="257"/>
      <c r="FN87" s="257"/>
      <c r="FO87" s="257"/>
      <c r="FP87" s="257"/>
      <c r="FQ87" s="257"/>
      <c r="FR87" s="257"/>
      <c r="FS87" s="257"/>
      <c r="FT87" s="257"/>
      <c r="FU87" s="257"/>
      <c r="FV87" s="257"/>
      <c r="FW87" s="257"/>
      <c r="FX87" s="257"/>
      <c r="FY87" s="257"/>
      <c r="FZ87" s="257"/>
      <c r="GA87" s="257"/>
      <c r="GB87" s="257"/>
      <c r="GC87" s="257"/>
      <c r="GD87" s="257"/>
      <c r="GE87" s="257"/>
      <c r="GF87" s="257"/>
      <c r="GG87" s="257"/>
      <c r="GH87" s="257"/>
      <c r="GI87" s="257"/>
      <c r="GJ87" s="257"/>
      <c r="GK87" s="257"/>
      <c r="GL87" s="257"/>
      <c r="GM87" s="257"/>
      <c r="GN87" s="257"/>
      <c r="GO87" s="257"/>
      <c r="GP87" s="257"/>
      <c r="GQ87" s="257"/>
      <c r="GR87" s="257"/>
      <c r="GS87" s="257"/>
      <c r="GT87" s="257"/>
      <c r="GU87" s="257"/>
      <c r="GV87" s="257"/>
      <c r="GW87" s="257"/>
      <c r="GX87" s="257"/>
      <c r="GY87" s="257"/>
      <c r="GZ87" s="257"/>
      <c r="HA87" s="257"/>
      <c r="HB87" s="257"/>
      <c r="HC87" s="257"/>
      <c r="HD87" s="257"/>
      <c r="HE87" s="257"/>
      <c r="HF87" s="257"/>
      <c r="HG87" s="257"/>
      <c r="HH87" s="257"/>
      <c r="HI87" s="257"/>
      <c r="HJ87" s="257"/>
      <c r="HK87" s="257"/>
      <c r="HL87" s="257"/>
      <c r="HM87" s="257"/>
      <c r="HN87" s="257"/>
      <c r="HO87" s="257"/>
      <c r="HP87" s="257"/>
      <c r="HQ87" s="257"/>
      <c r="HR87" s="257"/>
      <c r="HS87" s="257"/>
      <c r="HT87" s="257"/>
      <c r="HU87" s="257"/>
      <c r="HV87" s="257"/>
      <c r="HW87" s="257"/>
      <c r="HX87" s="257"/>
      <c r="HY87" s="257"/>
      <c r="HZ87" s="257"/>
      <c r="IA87" s="257"/>
      <c r="IB87" s="257"/>
      <c r="IC87" s="257"/>
      <c r="ID87" s="257"/>
      <c r="IE87" s="257"/>
      <c r="IF87" s="257"/>
      <c r="IG87" s="257"/>
      <c r="IH87" s="257"/>
      <c r="II87" s="257"/>
      <c r="IJ87" s="257"/>
      <c r="IK87" s="257"/>
      <c r="IL87" s="257"/>
      <c r="IM87" s="257"/>
      <c r="IN87" s="257"/>
      <c r="IO87" s="257"/>
      <c r="IP87" s="257"/>
      <c r="IQ87" s="257"/>
      <c r="IR87" s="257"/>
      <c r="IS87" s="257"/>
      <c r="IT87" s="257"/>
      <c r="IU87" s="257"/>
      <c r="IV87" s="257"/>
      <c r="IW87" s="257"/>
      <c r="IX87" s="257"/>
      <c r="IY87" s="257"/>
      <c r="IZ87" s="257"/>
      <c r="JA87" s="257"/>
      <c r="JB87" s="257"/>
      <c r="JC87" s="257"/>
      <c r="JD87" s="257"/>
      <c r="JE87" s="257"/>
      <c r="JF87" s="257"/>
      <c r="JG87" s="257"/>
      <c r="JH87" s="257"/>
      <c r="JI87" s="257"/>
      <c r="JJ87" s="257"/>
      <c r="JK87" s="257"/>
      <c r="JL87" s="257"/>
      <c r="JM87" s="257"/>
      <c r="JN87" s="257"/>
      <c r="JO87" s="257"/>
      <c r="JP87" s="257"/>
      <c r="JQ87" s="257"/>
      <c r="JR87" s="257"/>
      <c r="JS87" s="257"/>
      <c r="JT87" s="257"/>
      <c r="JU87" s="257"/>
      <c r="JV87" s="257"/>
      <c r="JW87" s="257"/>
      <c r="JX87" s="257"/>
      <c r="JY87" s="257"/>
      <c r="JZ87" s="257"/>
      <c r="KA87" s="257"/>
      <c r="KB87" s="257"/>
      <c r="KC87" s="257"/>
      <c r="KD87" s="257"/>
      <c r="KE87" s="257"/>
      <c r="KF87" s="257"/>
      <c r="KG87" s="257"/>
      <c r="KH87" s="257"/>
      <c r="KI87" s="257"/>
      <c r="KJ87" s="257"/>
      <c r="KK87" s="257"/>
      <c r="KL87" s="257"/>
      <c r="KM87" s="257"/>
      <c r="KN87" s="257"/>
      <c r="KO87" s="257"/>
      <c r="KP87" s="257"/>
      <c r="KQ87" s="257"/>
      <c r="KR87" s="257"/>
      <c r="KS87" s="257"/>
      <c r="KT87" s="257"/>
      <c r="KU87" s="257"/>
      <c r="KV87" s="257"/>
      <c r="KW87" s="257"/>
      <c r="KX87" s="257"/>
      <c r="KY87" s="257"/>
      <c r="KZ87" s="257"/>
      <c r="LA87" s="257"/>
      <c r="LB87" s="257"/>
      <c r="LC87" s="257"/>
      <c r="LD87" s="257"/>
      <c r="LE87" s="257"/>
      <c r="LF87" s="257"/>
      <c r="LG87" s="257"/>
      <c r="LH87" s="257"/>
      <c r="LI87" s="257"/>
      <c r="LJ87" s="257"/>
      <c r="LK87" s="257"/>
      <c r="LL87" s="257"/>
      <c r="LM87" s="257"/>
      <c r="LN87" s="257"/>
      <c r="LO87" s="257"/>
      <c r="LP87" s="257"/>
      <c r="LQ87" s="257"/>
      <c r="LR87" s="257"/>
      <c r="LS87" s="257"/>
      <c r="LT87" s="257"/>
      <c r="LU87" s="257"/>
      <c r="LV87" s="257"/>
      <c r="LW87" s="257"/>
      <c r="LX87" s="257"/>
      <c r="LY87" s="257"/>
      <c r="LZ87" s="257"/>
      <c r="MA87" s="257"/>
      <c r="MB87" s="257"/>
      <c r="MC87" s="257"/>
      <c r="MD87" s="257"/>
      <c r="ME87" s="257"/>
      <c r="MF87" s="257"/>
      <c r="MG87" s="257"/>
      <c r="MH87" s="257"/>
      <c r="MI87" s="257"/>
      <c r="MJ87" s="257"/>
      <c r="MK87" s="257"/>
      <c r="ML87" s="257"/>
      <c r="MM87" s="257"/>
      <c r="MN87" s="257"/>
      <c r="MO87" s="257"/>
      <c r="MP87" s="257"/>
      <c r="MQ87" s="257"/>
      <c r="MR87" s="257"/>
      <c r="MS87" s="257"/>
      <c r="MT87" s="257"/>
      <c r="MU87" s="257"/>
      <c r="MV87" s="257"/>
      <c r="MW87" s="257"/>
      <c r="MX87" s="257"/>
      <c r="MY87" s="257"/>
      <c r="MZ87" s="257"/>
      <c r="NA87" s="257"/>
      <c r="NB87" s="257"/>
      <c r="NC87" s="257"/>
      <c r="ND87" s="257"/>
      <c r="NE87" s="259"/>
      <c r="NF87" s="259"/>
      <c r="NG87" s="259"/>
      <c r="NH87" s="259"/>
      <c r="NI87" s="259"/>
      <c r="NJ87" s="259"/>
      <c r="NK87" s="259"/>
      <c r="NL87" s="259"/>
      <c r="NM87" s="259"/>
      <c r="NN87" s="259"/>
      <c r="NO87" s="259"/>
      <c r="NP87" s="259"/>
      <c r="NQ87" s="259"/>
      <c r="NR87" s="259"/>
      <c r="NS87" s="259"/>
      <c r="NT87" s="259"/>
      <c r="NU87" s="259"/>
      <c r="NV87" s="259"/>
      <c r="NW87" s="259"/>
      <c r="NX87" s="259"/>
      <c r="NY87" s="259"/>
      <c r="NZ87" s="259"/>
      <c r="OA87" s="259"/>
      <c r="OB87" s="259"/>
      <c r="OC87" s="259"/>
      <c r="OD87" s="259"/>
      <c r="OE87" s="259"/>
      <c r="OF87" s="259"/>
      <c r="OG87" s="259"/>
      <c r="OH87" s="259"/>
      <c r="OI87" s="259"/>
      <c r="OJ87" s="259"/>
      <c r="OK87" s="259"/>
      <c r="OL87" s="259"/>
      <c r="OM87" s="259"/>
      <c r="ON87" s="259"/>
      <c r="OO87" s="259"/>
      <c r="OP87" s="259"/>
      <c r="OQ87" s="259"/>
      <c r="OR87" s="259"/>
      <c r="OS87" s="259"/>
      <c r="OT87" s="259"/>
      <c r="OU87" s="259"/>
      <c r="OV87" s="259"/>
      <c r="OW87" s="259"/>
      <c r="OX87" s="259"/>
      <c r="OY87" s="259"/>
      <c r="OZ87" s="259"/>
      <c r="PA87" s="259"/>
      <c r="PB87" s="259"/>
      <c r="PC87" s="259"/>
      <c r="PD87" s="259"/>
      <c r="PE87" s="259"/>
      <c r="PF87" s="259"/>
      <c r="PG87" s="259"/>
      <c r="PH87" s="259"/>
      <c r="PI87" s="259"/>
      <c r="PJ87" s="259"/>
      <c r="PK87" s="259"/>
      <c r="PL87" s="259"/>
      <c r="PM87" s="259"/>
      <c r="PN87" s="259"/>
      <c r="PO87" s="259"/>
      <c r="PP87" s="259"/>
      <c r="PQ87" s="259"/>
      <c r="PR87" s="259"/>
      <c r="PS87" s="259"/>
      <c r="PT87" s="259"/>
      <c r="PU87" s="259"/>
      <c r="PV87" s="259"/>
      <c r="PW87" s="259"/>
      <c r="PX87" s="259"/>
      <c r="PY87" s="259"/>
      <c r="PZ87" s="259"/>
      <c r="QA87" s="259"/>
      <c r="QB87" s="259"/>
      <c r="QC87" s="259"/>
      <c r="QD87" s="259"/>
      <c r="QE87" s="259"/>
      <c r="QF87" s="259"/>
      <c r="QG87" s="259"/>
      <c r="QH87" s="259"/>
      <c r="QI87" s="259"/>
      <c r="QJ87" s="259"/>
      <c r="QK87" s="259"/>
      <c r="QL87" s="259"/>
      <c r="QM87" s="259"/>
      <c r="QN87" s="259"/>
      <c r="QP87" s="266">
        <v>0</v>
      </c>
      <c r="WM87" s="159"/>
      <c r="WN87" s="159"/>
      <c r="WO87" s="159"/>
      <c r="WP87" s="251">
        <v>0</v>
      </c>
      <c r="WQ87" s="219"/>
      <c r="WR87" s="171"/>
      <c r="XE87" s="159"/>
      <c r="XH87" s="266">
        <v>0</v>
      </c>
      <c r="YJ87" s="159"/>
      <c r="YK87" s="159"/>
      <c r="YM87" s="266">
        <v>0</v>
      </c>
      <c r="YN87" s="172"/>
      <c r="ZQ87" s="159"/>
      <c r="ZR87" s="159"/>
      <c r="ZS87" s="159"/>
    </row>
    <row r="88" spans="1:695" ht="18">
      <c r="A88" s="261">
        <v>79</v>
      </c>
      <c r="B88" s="262" t="s">
        <v>249</v>
      </c>
      <c r="C88" s="240" t="s">
        <v>237</v>
      </c>
      <c r="D88" s="240" t="s">
        <v>250</v>
      </c>
      <c r="E88" s="250">
        <v>3303900</v>
      </c>
      <c r="F88" s="280" t="s">
        <v>319</v>
      </c>
      <c r="G88" s="251">
        <v>3303900</v>
      </c>
      <c r="H88" s="281"/>
      <c r="I88" s="282"/>
      <c r="J88" s="282"/>
      <c r="K88" s="282"/>
      <c r="L88" s="282">
        <v>150000</v>
      </c>
      <c r="M88" s="282"/>
      <c r="N88" s="282"/>
      <c r="O88" s="282"/>
      <c r="P88" s="282"/>
      <c r="Q88" s="282"/>
      <c r="R88" s="282">
        <v>2162800</v>
      </c>
      <c r="S88" s="282">
        <v>24363200</v>
      </c>
      <c r="T88" s="282"/>
      <c r="U88" s="257"/>
      <c r="V88" s="265"/>
      <c r="W88" s="265"/>
      <c r="X88" s="265"/>
      <c r="Y88" s="265"/>
      <c r="Z88" s="265"/>
      <c r="AA88" s="282"/>
      <c r="AB88" s="282"/>
      <c r="AC88" s="257"/>
      <c r="AD88" s="265"/>
      <c r="AE88" s="265"/>
      <c r="AF88" s="265"/>
      <c r="AG88" s="257"/>
      <c r="AH88" s="257"/>
      <c r="AI88" s="257">
        <v>-1714600</v>
      </c>
      <c r="AJ88" s="257">
        <v>-21511500</v>
      </c>
      <c r="AK88" s="257"/>
      <c r="AL88" s="257"/>
      <c r="AM88" s="257"/>
      <c r="AN88" s="257"/>
      <c r="AO88" s="257"/>
      <c r="AP88" s="257"/>
      <c r="AQ88" s="257"/>
      <c r="AR88" s="257"/>
      <c r="AS88" s="257"/>
      <c r="AT88" s="257"/>
      <c r="AU88" s="257"/>
      <c r="AV88" s="257">
        <v>-146000</v>
      </c>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257"/>
      <c r="FG88" s="257"/>
      <c r="FH88" s="257"/>
      <c r="FI88" s="257"/>
      <c r="FJ88" s="257"/>
      <c r="FK88" s="257"/>
      <c r="FL88" s="257"/>
      <c r="FM88" s="257"/>
      <c r="FN88" s="257"/>
      <c r="FO88" s="257"/>
      <c r="FP88" s="257"/>
      <c r="FQ88" s="257"/>
      <c r="FR88" s="257"/>
      <c r="FS88" s="257"/>
      <c r="FT88" s="257"/>
      <c r="FU88" s="257"/>
      <c r="FV88" s="257"/>
      <c r="FW88" s="257"/>
      <c r="FX88" s="257"/>
      <c r="FY88" s="257"/>
      <c r="FZ88" s="257"/>
      <c r="GA88" s="257"/>
      <c r="GB88" s="257"/>
      <c r="GC88" s="257"/>
      <c r="GD88" s="257"/>
      <c r="GE88" s="257"/>
      <c r="GF88" s="257"/>
      <c r="GG88" s="257"/>
      <c r="GH88" s="257"/>
      <c r="GI88" s="257"/>
      <c r="GJ88" s="257"/>
      <c r="GK88" s="257"/>
      <c r="GL88" s="257"/>
      <c r="GM88" s="257"/>
      <c r="GN88" s="257"/>
      <c r="GO88" s="257"/>
      <c r="GP88" s="257"/>
      <c r="GQ88" s="257"/>
      <c r="GR88" s="257"/>
      <c r="GS88" s="257"/>
      <c r="GT88" s="257"/>
      <c r="GU88" s="257"/>
      <c r="GV88" s="257"/>
      <c r="GW88" s="257"/>
      <c r="GX88" s="257"/>
      <c r="GY88" s="257"/>
      <c r="GZ88" s="257"/>
      <c r="HA88" s="257"/>
      <c r="HB88" s="257"/>
      <c r="HC88" s="257"/>
      <c r="HD88" s="257"/>
      <c r="HE88" s="257"/>
      <c r="HF88" s="257"/>
      <c r="HG88" s="257"/>
      <c r="HH88" s="257"/>
      <c r="HI88" s="257"/>
      <c r="HJ88" s="257"/>
      <c r="HK88" s="257"/>
      <c r="HL88" s="257"/>
      <c r="HM88" s="257"/>
      <c r="HN88" s="257"/>
      <c r="HO88" s="257"/>
      <c r="HP88" s="257"/>
      <c r="HQ88" s="257"/>
      <c r="HR88" s="257"/>
      <c r="HS88" s="257"/>
      <c r="HT88" s="257"/>
      <c r="HU88" s="257"/>
      <c r="HV88" s="257"/>
      <c r="HW88" s="257"/>
      <c r="HX88" s="257"/>
      <c r="HY88" s="257"/>
      <c r="HZ88" s="257"/>
      <c r="IA88" s="257"/>
      <c r="IB88" s="257"/>
      <c r="IC88" s="257"/>
      <c r="ID88" s="257"/>
      <c r="IE88" s="257"/>
      <c r="IF88" s="257"/>
      <c r="IG88" s="257"/>
      <c r="IH88" s="257"/>
      <c r="II88" s="257"/>
      <c r="IJ88" s="257"/>
      <c r="IK88" s="257"/>
      <c r="IL88" s="257"/>
      <c r="IM88" s="257"/>
      <c r="IN88" s="257"/>
      <c r="IO88" s="257"/>
      <c r="IP88" s="257"/>
      <c r="IQ88" s="257"/>
      <c r="IR88" s="257"/>
      <c r="IS88" s="257"/>
      <c r="IT88" s="257"/>
      <c r="IU88" s="257"/>
      <c r="IV88" s="257"/>
      <c r="IW88" s="257"/>
      <c r="IX88" s="257"/>
      <c r="IY88" s="257"/>
      <c r="IZ88" s="257"/>
      <c r="JA88" s="257"/>
      <c r="JB88" s="257"/>
      <c r="JC88" s="257"/>
      <c r="JD88" s="257"/>
      <c r="JE88" s="257"/>
      <c r="JF88" s="257"/>
      <c r="JG88" s="257"/>
      <c r="JH88" s="257"/>
      <c r="JI88" s="257"/>
      <c r="JJ88" s="257"/>
      <c r="JK88" s="257"/>
      <c r="JL88" s="257"/>
      <c r="JM88" s="257"/>
      <c r="JN88" s="257"/>
      <c r="JO88" s="257"/>
      <c r="JP88" s="257"/>
      <c r="JQ88" s="257"/>
      <c r="JR88" s="257"/>
      <c r="JS88" s="257"/>
      <c r="JT88" s="257"/>
      <c r="JU88" s="257"/>
      <c r="JV88" s="257"/>
      <c r="JW88" s="257"/>
      <c r="JX88" s="257"/>
      <c r="JY88" s="257"/>
      <c r="JZ88" s="257"/>
      <c r="KA88" s="257"/>
      <c r="KB88" s="257"/>
      <c r="KC88" s="257"/>
      <c r="KD88" s="257"/>
      <c r="KE88" s="257"/>
      <c r="KF88" s="257"/>
      <c r="KG88" s="257"/>
      <c r="KH88" s="257"/>
      <c r="KI88" s="257"/>
      <c r="KJ88" s="257"/>
      <c r="KK88" s="257"/>
      <c r="KL88" s="257"/>
      <c r="KM88" s="257"/>
      <c r="KN88" s="257"/>
      <c r="KO88" s="257"/>
      <c r="KP88" s="257"/>
      <c r="KQ88" s="257"/>
      <c r="KR88" s="257"/>
      <c r="KS88" s="257"/>
      <c r="KT88" s="257"/>
      <c r="KU88" s="257"/>
      <c r="KV88" s="257"/>
      <c r="KW88" s="257"/>
      <c r="KX88" s="257"/>
      <c r="KY88" s="257"/>
      <c r="KZ88" s="257"/>
      <c r="LA88" s="257"/>
      <c r="LB88" s="257"/>
      <c r="LC88" s="257"/>
      <c r="LD88" s="257"/>
      <c r="LE88" s="257"/>
      <c r="LF88" s="257"/>
      <c r="LG88" s="257"/>
      <c r="LH88" s="257"/>
      <c r="LI88" s="257"/>
      <c r="LJ88" s="257"/>
      <c r="LK88" s="257"/>
      <c r="LL88" s="257"/>
      <c r="LM88" s="257"/>
      <c r="LN88" s="257"/>
      <c r="LO88" s="257"/>
      <c r="LP88" s="257"/>
      <c r="LQ88" s="257"/>
      <c r="LR88" s="257"/>
      <c r="LS88" s="257"/>
      <c r="LT88" s="257"/>
      <c r="LU88" s="257"/>
      <c r="LV88" s="257"/>
      <c r="LW88" s="257"/>
      <c r="LX88" s="257"/>
      <c r="LY88" s="257"/>
      <c r="LZ88" s="257"/>
      <c r="MA88" s="257"/>
      <c r="MB88" s="257"/>
      <c r="MC88" s="257"/>
      <c r="MD88" s="257"/>
      <c r="ME88" s="257"/>
      <c r="MF88" s="257"/>
      <c r="MG88" s="257"/>
      <c r="MH88" s="257"/>
      <c r="MI88" s="257"/>
      <c r="MJ88" s="257"/>
      <c r="MK88" s="257"/>
      <c r="ML88" s="257"/>
      <c r="MM88" s="257"/>
      <c r="MN88" s="257"/>
      <c r="MO88" s="257"/>
      <c r="MP88" s="257"/>
      <c r="MQ88" s="257"/>
      <c r="MR88" s="257"/>
      <c r="MS88" s="257"/>
      <c r="MT88" s="257"/>
      <c r="MU88" s="257"/>
      <c r="MV88" s="257"/>
      <c r="MW88" s="257"/>
      <c r="MX88" s="257"/>
      <c r="MY88" s="257"/>
      <c r="MZ88" s="257"/>
      <c r="NA88" s="257"/>
      <c r="NB88" s="257"/>
      <c r="NC88" s="257"/>
      <c r="ND88" s="257"/>
      <c r="NE88" s="259"/>
      <c r="NF88" s="259"/>
      <c r="NG88" s="259"/>
      <c r="NH88" s="259"/>
      <c r="NI88" s="259"/>
      <c r="NJ88" s="259"/>
      <c r="NK88" s="259"/>
      <c r="NL88" s="259"/>
      <c r="NM88" s="259"/>
      <c r="NN88" s="259"/>
      <c r="NO88" s="259"/>
      <c r="NP88" s="259"/>
      <c r="NQ88" s="259"/>
      <c r="NR88" s="259"/>
      <c r="NS88" s="259"/>
      <c r="NT88" s="259"/>
      <c r="NU88" s="259"/>
      <c r="NV88" s="259"/>
      <c r="NW88" s="259"/>
      <c r="NX88" s="259"/>
      <c r="NY88" s="259"/>
      <c r="NZ88" s="259"/>
      <c r="OA88" s="259"/>
      <c r="OB88" s="259"/>
      <c r="OC88" s="259"/>
      <c r="OD88" s="259"/>
      <c r="OE88" s="259"/>
      <c r="OF88" s="259"/>
      <c r="OG88" s="259"/>
      <c r="OH88" s="259"/>
      <c r="OI88" s="259"/>
      <c r="OJ88" s="259"/>
      <c r="OK88" s="259"/>
      <c r="OL88" s="259"/>
      <c r="OM88" s="259"/>
      <c r="ON88" s="259"/>
      <c r="OO88" s="259"/>
      <c r="OP88" s="259"/>
      <c r="OQ88" s="259"/>
      <c r="OR88" s="259"/>
      <c r="OS88" s="259"/>
      <c r="OT88" s="259"/>
      <c r="OU88" s="259"/>
      <c r="OV88" s="259"/>
      <c r="OW88" s="259"/>
      <c r="OX88" s="259"/>
      <c r="OY88" s="259"/>
      <c r="OZ88" s="259"/>
      <c r="PA88" s="259"/>
      <c r="PB88" s="259"/>
      <c r="PC88" s="259"/>
      <c r="PD88" s="259"/>
      <c r="PE88" s="259"/>
      <c r="PF88" s="259"/>
      <c r="PG88" s="259"/>
      <c r="PH88" s="259"/>
      <c r="PI88" s="259"/>
      <c r="PJ88" s="259"/>
      <c r="PK88" s="259"/>
      <c r="PL88" s="259"/>
      <c r="PM88" s="259"/>
      <c r="PN88" s="259"/>
      <c r="PO88" s="259"/>
      <c r="PP88" s="259"/>
      <c r="PQ88" s="259"/>
      <c r="PR88" s="259"/>
      <c r="PS88" s="259"/>
      <c r="PT88" s="259"/>
      <c r="PU88" s="259"/>
      <c r="PV88" s="259"/>
      <c r="PW88" s="259"/>
      <c r="PX88" s="259"/>
      <c r="PY88" s="259"/>
      <c r="PZ88" s="259"/>
      <c r="QA88" s="259"/>
      <c r="QB88" s="259"/>
      <c r="QC88" s="259"/>
      <c r="QD88" s="259"/>
      <c r="QE88" s="259"/>
      <c r="QF88" s="259"/>
      <c r="QG88" s="259"/>
      <c r="QH88" s="259"/>
      <c r="QI88" s="259"/>
      <c r="QJ88" s="259"/>
      <c r="QK88" s="259"/>
      <c r="QL88" s="259"/>
      <c r="QM88" s="259"/>
      <c r="QN88" s="259"/>
      <c r="QP88" s="266">
        <v>0</v>
      </c>
      <c r="WM88" s="159"/>
      <c r="WN88" s="159"/>
      <c r="WO88" s="159"/>
      <c r="WP88" s="251">
        <v>0</v>
      </c>
      <c r="WQ88" s="219"/>
      <c r="WR88" s="171"/>
      <c r="XE88" s="159"/>
      <c r="XH88" s="266">
        <v>0</v>
      </c>
      <c r="YJ88" s="159"/>
      <c r="YK88" s="159"/>
      <c r="YM88" s="267">
        <v>0</v>
      </c>
      <c r="YN88" s="172"/>
      <c r="ZQ88" s="159"/>
      <c r="ZR88" s="159"/>
      <c r="ZS88" s="159"/>
    </row>
    <row r="89" spans="1:695" ht="18">
      <c r="A89" s="261">
        <v>80</v>
      </c>
      <c r="B89" s="262" t="s">
        <v>251</v>
      </c>
      <c r="C89" s="240" t="s">
        <v>237</v>
      </c>
      <c r="D89" s="240" t="s">
        <v>252</v>
      </c>
      <c r="E89" s="250">
        <v>958600</v>
      </c>
      <c r="F89" s="280" t="s">
        <v>311</v>
      </c>
      <c r="G89" s="251">
        <v>958600</v>
      </c>
      <c r="H89" s="281"/>
      <c r="I89" s="282"/>
      <c r="J89" s="282"/>
      <c r="K89" s="282"/>
      <c r="L89" s="282">
        <v>150000</v>
      </c>
      <c r="M89" s="282"/>
      <c r="N89" s="282"/>
      <c r="O89" s="282"/>
      <c r="P89" s="282"/>
      <c r="Q89" s="282"/>
      <c r="R89" s="282"/>
      <c r="S89" s="282">
        <v>808600</v>
      </c>
      <c r="T89" s="282"/>
      <c r="U89" s="257"/>
      <c r="V89" s="265"/>
      <c r="W89" s="265"/>
      <c r="X89" s="265"/>
      <c r="Y89" s="265"/>
      <c r="Z89" s="265"/>
      <c r="AA89" s="282"/>
      <c r="AB89" s="282"/>
      <c r="AC89" s="257"/>
      <c r="AD89" s="265"/>
      <c r="AE89" s="265"/>
      <c r="AF89" s="265"/>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7"/>
      <c r="FG89" s="257"/>
      <c r="FH89" s="257"/>
      <c r="FI89" s="257"/>
      <c r="FJ89" s="257"/>
      <c r="FK89" s="257"/>
      <c r="FL89" s="257"/>
      <c r="FM89" s="257"/>
      <c r="FN89" s="257"/>
      <c r="FO89" s="257"/>
      <c r="FP89" s="257"/>
      <c r="FQ89" s="257"/>
      <c r="FR89" s="257"/>
      <c r="FS89" s="257"/>
      <c r="FT89" s="257"/>
      <c r="FU89" s="257"/>
      <c r="FV89" s="257"/>
      <c r="FW89" s="257"/>
      <c r="FX89" s="257"/>
      <c r="FY89" s="257"/>
      <c r="FZ89" s="257"/>
      <c r="GA89" s="257"/>
      <c r="GB89" s="257"/>
      <c r="GC89" s="257"/>
      <c r="GD89" s="257"/>
      <c r="GE89" s="257"/>
      <c r="GF89" s="257"/>
      <c r="GG89" s="257"/>
      <c r="GH89" s="257"/>
      <c r="GI89" s="257"/>
      <c r="GJ89" s="257"/>
      <c r="GK89" s="257"/>
      <c r="GL89" s="257"/>
      <c r="GM89" s="257"/>
      <c r="GN89" s="257"/>
      <c r="GO89" s="257"/>
      <c r="GP89" s="257"/>
      <c r="GQ89" s="257"/>
      <c r="GR89" s="257"/>
      <c r="GS89" s="257"/>
      <c r="GT89" s="257"/>
      <c r="GU89" s="257"/>
      <c r="GV89" s="257"/>
      <c r="GW89" s="257"/>
      <c r="GX89" s="257"/>
      <c r="GY89" s="257"/>
      <c r="GZ89" s="257"/>
      <c r="HA89" s="257"/>
      <c r="HB89" s="257"/>
      <c r="HC89" s="257"/>
      <c r="HD89" s="257"/>
      <c r="HE89" s="257"/>
      <c r="HF89" s="257"/>
      <c r="HG89" s="257"/>
      <c r="HH89" s="257"/>
      <c r="HI89" s="257"/>
      <c r="HJ89" s="257"/>
      <c r="HK89" s="257"/>
      <c r="HL89" s="257"/>
      <c r="HM89" s="257"/>
      <c r="HN89" s="257"/>
      <c r="HO89" s="257"/>
      <c r="HP89" s="257"/>
      <c r="HQ89" s="257"/>
      <c r="HR89" s="257"/>
      <c r="HS89" s="257"/>
      <c r="HT89" s="257"/>
      <c r="HU89" s="257"/>
      <c r="HV89" s="257"/>
      <c r="HW89" s="257"/>
      <c r="HX89" s="257"/>
      <c r="HY89" s="257"/>
      <c r="HZ89" s="257"/>
      <c r="IA89" s="257"/>
      <c r="IB89" s="257"/>
      <c r="IC89" s="257"/>
      <c r="ID89" s="257"/>
      <c r="IE89" s="257"/>
      <c r="IF89" s="257"/>
      <c r="IG89" s="257"/>
      <c r="IH89" s="257"/>
      <c r="II89" s="257"/>
      <c r="IJ89" s="257"/>
      <c r="IK89" s="257"/>
      <c r="IL89" s="257"/>
      <c r="IM89" s="257"/>
      <c r="IN89" s="257"/>
      <c r="IO89" s="257"/>
      <c r="IP89" s="257"/>
      <c r="IQ89" s="257"/>
      <c r="IR89" s="257"/>
      <c r="IS89" s="257"/>
      <c r="IT89" s="257"/>
      <c r="IU89" s="257"/>
      <c r="IV89" s="257"/>
      <c r="IW89" s="257"/>
      <c r="IX89" s="257"/>
      <c r="IY89" s="257"/>
      <c r="IZ89" s="257"/>
      <c r="JA89" s="257"/>
      <c r="JB89" s="257"/>
      <c r="JC89" s="257"/>
      <c r="JD89" s="257"/>
      <c r="JE89" s="257"/>
      <c r="JF89" s="257"/>
      <c r="JG89" s="257"/>
      <c r="JH89" s="257"/>
      <c r="JI89" s="257"/>
      <c r="JJ89" s="257"/>
      <c r="JK89" s="257"/>
      <c r="JL89" s="257"/>
      <c r="JM89" s="257"/>
      <c r="JN89" s="257"/>
      <c r="JO89" s="257"/>
      <c r="JP89" s="257"/>
      <c r="JQ89" s="257"/>
      <c r="JR89" s="257"/>
      <c r="JS89" s="257"/>
      <c r="JT89" s="257"/>
      <c r="JU89" s="257"/>
      <c r="JV89" s="257"/>
      <c r="JW89" s="257"/>
      <c r="JX89" s="257"/>
      <c r="JY89" s="257"/>
      <c r="JZ89" s="257"/>
      <c r="KA89" s="257"/>
      <c r="KB89" s="257"/>
      <c r="KC89" s="257"/>
      <c r="KD89" s="257"/>
      <c r="KE89" s="257"/>
      <c r="KF89" s="257"/>
      <c r="KG89" s="257"/>
      <c r="KH89" s="257"/>
      <c r="KI89" s="257"/>
      <c r="KJ89" s="257"/>
      <c r="KK89" s="257"/>
      <c r="KL89" s="257"/>
      <c r="KM89" s="257"/>
      <c r="KN89" s="257"/>
      <c r="KO89" s="257"/>
      <c r="KP89" s="257"/>
      <c r="KQ89" s="257"/>
      <c r="KR89" s="257"/>
      <c r="KS89" s="257"/>
      <c r="KT89" s="257"/>
      <c r="KU89" s="257"/>
      <c r="KV89" s="257"/>
      <c r="KW89" s="257"/>
      <c r="KX89" s="257"/>
      <c r="KY89" s="257"/>
      <c r="KZ89" s="257"/>
      <c r="LA89" s="257"/>
      <c r="LB89" s="257"/>
      <c r="LC89" s="257"/>
      <c r="LD89" s="257"/>
      <c r="LE89" s="257"/>
      <c r="LF89" s="257"/>
      <c r="LG89" s="257"/>
      <c r="LH89" s="257"/>
      <c r="LI89" s="257"/>
      <c r="LJ89" s="257"/>
      <c r="LK89" s="257"/>
      <c r="LL89" s="257"/>
      <c r="LM89" s="257"/>
      <c r="LN89" s="257"/>
      <c r="LO89" s="257"/>
      <c r="LP89" s="257"/>
      <c r="LQ89" s="257"/>
      <c r="LR89" s="257"/>
      <c r="LS89" s="257"/>
      <c r="LT89" s="257"/>
      <c r="LU89" s="257"/>
      <c r="LV89" s="257"/>
      <c r="LW89" s="257"/>
      <c r="LX89" s="257"/>
      <c r="LY89" s="257"/>
      <c r="LZ89" s="257"/>
      <c r="MA89" s="257"/>
      <c r="MB89" s="257"/>
      <c r="MC89" s="257"/>
      <c r="MD89" s="257"/>
      <c r="ME89" s="257"/>
      <c r="MF89" s="257"/>
      <c r="MG89" s="257"/>
      <c r="MH89" s="257"/>
      <c r="MI89" s="257"/>
      <c r="MJ89" s="257"/>
      <c r="MK89" s="257"/>
      <c r="ML89" s="257"/>
      <c r="MM89" s="257"/>
      <c r="MN89" s="257"/>
      <c r="MO89" s="257"/>
      <c r="MP89" s="257"/>
      <c r="MQ89" s="257"/>
      <c r="MR89" s="257"/>
      <c r="MS89" s="257"/>
      <c r="MT89" s="257"/>
      <c r="MU89" s="257"/>
      <c r="MV89" s="257"/>
      <c r="MW89" s="257"/>
      <c r="MX89" s="257"/>
      <c r="MY89" s="257"/>
      <c r="MZ89" s="257"/>
      <c r="NA89" s="257"/>
      <c r="NB89" s="257"/>
      <c r="NC89" s="257"/>
      <c r="ND89" s="257"/>
      <c r="NE89" s="259"/>
      <c r="NF89" s="259"/>
      <c r="NG89" s="259"/>
      <c r="NH89" s="259"/>
      <c r="NI89" s="259"/>
      <c r="NJ89" s="259"/>
      <c r="NK89" s="259"/>
      <c r="NL89" s="259"/>
      <c r="NM89" s="259"/>
      <c r="NN89" s="259"/>
      <c r="NO89" s="259"/>
      <c r="NP89" s="259"/>
      <c r="NQ89" s="259"/>
      <c r="NR89" s="259"/>
      <c r="NS89" s="259"/>
      <c r="NT89" s="259"/>
      <c r="NU89" s="259"/>
      <c r="NV89" s="259"/>
      <c r="NW89" s="259"/>
      <c r="NX89" s="259"/>
      <c r="NY89" s="259"/>
      <c r="NZ89" s="259"/>
      <c r="OA89" s="259"/>
      <c r="OB89" s="259"/>
      <c r="OC89" s="259"/>
      <c r="OD89" s="259"/>
      <c r="OE89" s="259"/>
      <c r="OF89" s="259"/>
      <c r="OG89" s="259"/>
      <c r="OH89" s="259"/>
      <c r="OI89" s="259"/>
      <c r="OJ89" s="259"/>
      <c r="OK89" s="259"/>
      <c r="OL89" s="259"/>
      <c r="OM89" s="259"/>
      <c r="ON89" s="259"/>
      <c r="OO89" s="259"/>
      <c r="OP89" s="259"/>
      <c r="OQ89" s="259"/>
      <c r="OR89" s="259"/>
      <c r="OS89" s="259"/>
      <c r="OT89" s="259"/>
      <c r="OU89" s="259"/>
      <c r="OV89" s="259"/>
      <c r="OW89" s="259"/>
      <c r="OX89" s="259"/>
      <c r="OY89" s="259"/>
      <c r="OZ89" s="259"/>
      <c r="PA89" s="259"/>
      <c r="PB89" s="259"/>
      <c r="PC89" s="259"/>
      <c r="PD89" s="259"/>
      <c r="PE89" s="259"/>
      <c r="PF89" s="259"/>
      <c r="PG89" s="259"/>
      <c r="PH89" s="259"/>
      <c r="PI89" s="259"/>
      <c r="PJ89" s="259"/>
      <c r="PK89" s="259"/>
      <c r="PL89" s="259"/>
      <c r="PM89" s="259"/>
      <c r="PN89" s="259"/>
      <c r="PO89" s="259"/>
      <c r="PP89" s="259"/>
      <c r="PQ89" s="259"/>
      <c r="PR89" s="259"/>
      <c r="PS89" s="259"/>
      <c r="PT89" s="259"/>
      <c r="PU89" s="259"/>
      <c r="PV89" s="259"/>
      <c r="PW89" s="259"/>
      <c r="PX89" s="259"/>
      <c r="PY89" s="259"/>
      <c r="PZ89" s="259"/>
      <c r="QA89" s="259"/>
      <c r="QB89" s="259"/>
      <c r="QC89" s="259"/>
      <c r="QD89" s="259"/>
      <c r="QE89" s="259"/>
      <c r="QF89" s="259"/>
      <c r="QG89" s="259"/>
      <c r="QH89" s="259"/>
      <c r="QI89" s="259"/>
      <c r="QJ89" s="259"/>
      <c r="QK89" s="259"/>
      <c r="QL89" s="259"/>
      <c r="QM89" s="259"/>
      <c r="QN89" s="259"/>
      <c r="QP89" s="266">
        <v>0</v>
      </c>
      <c r="WM89" s="159"/>
      <c r="WN89" s="159"/>
      <c r="WO89" s="159"/>
      <c r="WP89" s="251">
        <v>0</v>
      </c>
      <c r="WQ89" s="219"/>
      <c r="WR89" s="171"/>
      <c r="XE89" s="159"/>
      <c r="XH89" s="266">
        <v>0</v>
      </c>
      <c r="YJ89" s="159"/>
      <c r="YK89" s="159"/>
      <c r="YM89" s="266">
        <v>0</v>
      </c>
      <c r="YN89" s="172"/>
      <c r="ZQ89" s="159"/>
      <c r="ZR89" s="159"/>
      <c r="ZS89" s="159"/>
    </row>
    <row r="90" spans="1:695" ht="18">
      <c r="A90" s="261">
        <v>81</v>
      </c>
      <c r="B90" s="262" t="s">
        <v>253</v>
      </c>
      <c r="C90" s="240" t="s">
        <v>237</v>
      </c>
      <c r="D90" s="240" t="s">
        <v>254</v>
      </c>
      <c r="E90" s="250">
        <v>2043600</v>
      </c>
      <c r="F90" s="280" t="s">
        <v>321</v>
      </c>
      <c r="G90" s="251">
        <v>2043600</v>
      </c>
      <c r="H90" s="281"/>
      <c r="I90" s="282"/>
      <c r="J90" s="282"/>
      <c r="K90" s="282"/>
      <c r="L90" s="282">
        <v>150000</v>
      </c>
      <c r="M90" s="282"/>
      <c r="N90" s="282"/>
      <c r="O90" s="282"/>
      <c r="P90" s="282"/>
      <c r="Q90" s="282"/>
      <c r="R90" s="282">
        <v>487200</v>
      </c>
      <c r="S90" s="282">
        <v>1406400</v>
      </c>
      <c r="T90" s="282"/>
      <c r="U90" s="257"/>
      <c r="V90" s="265"/>
      <c r="W90" s="265"/>
      <c r="X90" s="265"/>
      <c r="Y90" s="265"/>
      <c r="Z90" s="265"/>
      <c r="AA90" s="282"/>
      <c r="AB90" s="282"/>
      <c r="AC90" s="257"/>
      <c r="AD90" s="265"/>
      <c r="AE90" s="265"/>
      <c r="AF90" s="265"/>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c r="FF90" s="257"/>
      <c r="FG90" s="257"/>
      <c r="FH90" s="257"/>
      <c r="FI90" s="257"/>
      <c r="FJ90" s="257"/>
      <c r="FK90" s="257"/>
      <c r="FL90" s="257"/>
      <c r="FM90" s="257"/>
      <c r="FN90" s="257"/>
      <c r="FO90" s="257"/>
      <c r="FP90" s="257"/>
      <c r="FQ90" s="257"/>
      <c r="FR90" s="257"/>
      <c r="FS90" s="257"/>
      <c r="FT90" s="257"/>
      <c r="FU90" s="257"/>
      <c r="FV90" s="257"/>
      <c r="FW90" s="257"/>
      <c r="FX90" s="257"/>
      <c r="FY90" s="257"/>
      <c r="FZ90" s="257"/>
      <c r="GA90" s="257"/>
      <c r="GB90" s="257"/>
      <c r="GC90" s="257"/>
      <c r="GD90" s="257"/>
      <c r="GE90" s="257"/>
      <c r="GF90" s="257"/>
      <c r="GG90" s="257"/>
      <c r="GH90" s="257"/>
      <c r="GI90" s="257"/>
      <c r="GJ90" s="257"/>
      <c r="GK90" s="257"/>
      <c r="GL90" s="257"/>
      <c r="GM90" s="257"/>
      <c r="GN90" s="257"/>
      <c r="GO90" s="257"/>
      <c r="GP90" s="257"/>
      <c r="GQ90" s="257"/>
      <c r="GR90" s="257"/>
      <c r="GS90" s="257"/>
      <c r="GT90" s="257"/>
      <c r="GU90" s="257"/>
      <c r="GV90" s="257"/>
      <c r="GW90" s="257"/>
      <c r="GX90" s="257"/>
      <c r="GY90" s="257"/>
      <c r="GZ90" s="257"/>
      <c r="HA90" s="257"/>
      <c r="HB90" s="257"/>
      <c r="HC90" s="257"/>
      <c r="HD90" s="257"/>
      <c r="HE90" s="257"/>
      <c r="HF90" s="257"/>
      <c r="HG90" s="257"/>
      <c r="HH90" s="257"/>
      <c r="HI90" s="257"/>
      <c r="HJ90" s="257"/>
      <c r="HK90" s="257"/>
      <c r="HL90" s="257"/>
      <c r="HM90" s="257"/>
      <c r="HN90" s="257"/>
      <c r="HO90" s="257"/>
      <c r="HP90" s="257"/>
      <c r="HQ90" s="257"/>
      <c r="HR90" s="257"/>
      <c r="HS90" s="257"/>
      <c r="HT90" s="257"/>
      <c r="HU90" s="257"/>
      <c r="HV90" s="257"/>
      <c r="HW90" s="257"/>
      <c r="HX90" s="257"/>
      <c r="HY90" s="257"/>
      <c r="HZ90" s="257"/>
      <c r="IA90" s="257"/>
      <c r="IB90" s="257"/>
      <c r="IC90" s="257"/>
      <c r="ID90" s="257"/>
      <c r="IE90" s="257"/>
      <c r="IF90" s="257"/>
      <c r="IG90" s="257"/>
      <c r="IH90" s="257"/>
      <c r="II90" s="257"/>
      <c r="IJ90" s="257"/>
      <c r="IK90" s="257"/>
      <c r="IL90" s="257"/>
      <c r="IM90" s="257"/>
      <c r="IN90" s="257"/>
      <c r="IO90" s="257"/>
      <c r="IP90" s="257"/>
      <c r="IQ90" s="257"/>
      <c r="IR90" s="257"/>
      <c r="IS90" s="257"/>
      <c r="IT90" s="257"/>
      <c r="IU90" s="257"/>
      <c r="IV90" s="257"/>
      <c r="IW90" s="257"/>
      <c r="IX90" s="257"/>
      <c r="IY90" s="257"/>
      <c r="IZ90" s="257"/>
      <c r="JA90" s="257"/>
      <c r="JB90" s="257"/>
      <c r="JC90" s="257"/>
      <c r="JD90" s="257"/>
      <c r="JE90" s="257"/>
      <c r="JF90" s="257"/>
      <c r="JG90" s="257"/>
      <c r="JH90" s="257"/>
      <c r="JI90" s="257"/>
      <c r="JJ90" s="257"/>
      <c r="JK90" s="257"/>
      <c r="JL90" s="257"/>
      <c r="JM90" s="257"/>
      <c r="JN90" s="257"/>
      <c r="JO90" s="257"/>
      <c r="JP90" s="257"/>
      <c r="JQ90" s="257"/>
      <c r="JR90" s="257"/>
      <c r="JS90" s="257"/>
      <c r="JT90" s="257"/>
      <c r="JU90" s="257"/>
      <c r="JV90" s="257"/>
      <c r="JW90" s="257"/>
      <c r="JX90" s="257"/>
      <c r="JY90" s="257"/>
      <c r="JZ90" s="257"/>
      <c r="KA90" s="257"/>
      <c r="KB90" s="257"/>
      <c r="KC90" s="257"/>
      <c r="KD90" s="257"/>
      <c r="KE90" s="257"/>
      <c r="KF90" s="257"/>
      <c r="KG90" s="257"/>
      <c r="KH90" s="257"/>
      <c r="KI90" s="257"/>
      <c r="KJ90" s="257"/>
      <c r="KK90" s="257"/>
      <c r="KL90" s="257"/>
      <c r="KM90" s="257"/>
      <c r="KN90" s="257"/>
      <c r="KO90" s="257"/>
      <c r="KP90" s="257"/>
      <c r="KQ90" s="257"/>
      <c r="KR90" s="257"/>
      <c r="KS90" s="257"/>
      <c r="KT90" s="257"/>
      <c r="KU90" s="257"/>
      <c r="KV90" s="257"/>
      <c r="KW90" s="257"/>
      <c r="KX90" s="257"/>
      <c r="KY90" s="257"/>
      <c r="KZ90" s="257"/>
      <c r="LA90" s="257"/>
      <c r="LB90" s="257"/>
      <c r="LC90" s="257"/>
      <c r="LD90" s="257"/>
      <c r="LE90" s="257"/>
      <c r="LF90" s="257"/>
      <c r="LG90" s="257"/>
      <c r="LH90" s="257"/>
      <c r="LI90" s="257"/>
      <c r="LJ90" s="257"/>
      <c r="LK90" s="257"/>
      <c r="LL90" s="257"/>
      <c r="LM90" s="257"/>
      <c r="LN90" s="257"/>
      <c r="LO90" s="257"/>
      <c r="LP90" s="257"/>
      <c r="LQ90" s="257"/>
      <c r="LR90" s="257"/>
      <c r="LS90" s="257"/>
      <c r="LT90" s="257"/>
      <c r="LU90" s="257"/>
      <c r="LV90" s="257"/>
      <c r="LW90" s="257"/>
      <c r="LX90" s="257"/>
      <c r="LY90" s="257"/>
      <c r="LZ90" s="257"/>
      <c r="MA90" s="257"/>
      <c r="MB90" s="257"/>
      <c r="MC90" s="257"/>
      <c r="MD90" s="257"/>
      <c r="ME90" s="257"/>
      <c r="MF90" s="257"/>
      <c r="MG90" s="257"/>
      <c r="MH90" s="257"/>
      <c r="MI90" s="257"/>
      <c r="MJ90" s="257"/>
      <c r="MK90" s="257"/>
      <c r="ML90" s="257"/>
      <c r="MM90" s="257"/>
      <c r="MN90" s="257"/>
      <c r="MO90" s="257"/>
      <c r="MP90" s="257"/>
      <c r="MQ90" s="257"/>
      <c r="MR90" s="257"/>
      <c r="MS90" s="257"/>
      <c r="MT90" s="257"/>
      <c r="MU90" s="257"/>
      <c r="MV90" s="257"/>
      <c r="MW90" s="257"/>
      <c r="MX90" s="257"/>
      <c r="MY90" s="257"/>
      <c r="MZ90" s="257"/>
      <c r="NA90" s="257"/>
      <c r="NB90" s="257"/>
      <c r="NC90" s="257"/>
      <c r="ND90" s="257"/>
      <c r="NE90" s="259"/>
      <c r="NF90" s="259"/>
      <c r="NG90" s="259"/>
      <c r="NH90" s="259"/>
      <c r="NI90" s="259"/>
      <c r="NJ90" s="259"/>
      <c r="NK90" s="259"/>
      <c r="NL90" s="259"/>
      <c r="NM90" s="259"/>
      <c r="NN90" s="259"/>
      <c r="NO90" s="259"/>
      <c r="NP90" s="259"/>
      <c r="NQ90" s="259"/>
      <c r="NR90" s="259"/>
      <c r="NS90" s="259"/>
      <c r="NT90" s="259"/>
      <c r="NU90" s="259"/>
      <c r="NV90" s="259"/>
      <c r="NW90" s="259"/>
      <c r="NX90" s="259"/>
      <c r="NY90" s="259"/>
      <c r="NZ90" s="259"/>
      <c r="OA90" s="259"/>
      <c r="OB90" s="259"/>
      <c r="OC90" s="259"/>
      <c r="OD90" s="259"/>
      <c r="OE90" s="259"/>
      <c r="OF90" s="259"/>
      <c r="OG90" s="259"/>
      <c r="OH90" s="259"/>
      <c r="OI90" s="259"/>
      <c r="OJ90" s="259"/>
      <c r="OK90" s="259"/>
      <c r="OL90" s="259"/>
      <c r="OM90" s="259"/>
      <c r="ON90" s="259"/>
      <c r="OO90" s="259"/>
      <c r="OP90" s="259"/>
      <c r="OQ90" s="259"/>
      <c r="OR90" s="259"/>
      <c r="OS90" s="259"/>
      <c r="OT90" s="259"/>
      <c r="OU90" s="259"/>
      <c r="OV90" s="259"/>
      <c r="OW90" s="259"/>
      <c r="OX90" s="259"/>
      <c r="OY90" s="259"/>
      <c r="OZ90" s="259"/>
      <c r="PA90" s="259"/>
      <c r="PB90" s="259"/>
      <c r="PC90" s="259"/>
      <c r="PD90" s="259"/>
      <c r="PE90" s="259"/>
      <c r="PF90" s="259"/>
      <c r="PG90" s="259"/>
      <c r="PH90" s="259"/>
      <c r="PI90" s="259"/>
      <c r="PJ90" s="259"/>
      <c r="PK90" s="259"/>
      <c r="PL90" s="259"/>
      <c r="PM90" s="259"/>
      <c r="PN90" s="259"/>
      <c r="PO90" s="259"/>
      <c r="PP90" s="259"/>
      <c r="PQ90" s="259"/>
      <c r="PR90" s="259"/>
      <c r="PS90" s="259"/>
      <c r="PT90" s="259"/>
      <c r="PU90" s="259"/>
      <c r="PV90" s="259"/>
      <c r="PW90" s="259"/>
      <c r="PX90" s="259"/>
      <c r="PY90" s="259"/>
      <c r="PZ90" s="259"/>
      <c r="QA90" s="259"/>
      <c r="QB90" s="259"/>
      <c r="QC90" s="259"/>
      <c r="QD90" s="259"/>
      <c r="QE90" s="259"/>
      <c r="QF90" s="259"/>
      <c r="QG90" s="259"/>
      <c r="QH90" s="259"/>
      <c r="QI90" s="259"/>
      <c r="QJ90" s="259"/>
      <c r="QK90" s="259"/>
      <c r="QL90" s="259"/>
      <c r="QM90" s="259"/>
      <c r="QN90" s="259"/>
      <c r="QP90" s="266">
        <v>0</v>
      </c>
      <c r="WM90" s="159"/>
      <c r="WN90" s="159"/>
      <c r="WO90" s="159"/>
      <c r="WP90" s="251">
        <v>0</v>
      </c>
      <c r="WQ90" s="219"/>
      <c r="WR90" s="171"/>
      <c r="XE90" s="159"/>
      <c r="XH90" s="266">
        <v>0</v>
      </c>
      <c r="YJ90" s="159"/>
      <c r="YK90" s="159"/>
      <c r="YM90" s="266">
        <v>0</v>
      </c>
      <c r="YN90" s="172"/>
      <c r="ZQ90" s="159"/>
      <c r="ZR90" s="159"/>
      <c r="ZS90" s="159"/>
    </row>
    <row r="91" spans="1:695" ht="18">
      <c r="A91" s="261">
        <v>82</v>
      </c>
      <c r="B91" s="262" t="s">
        <v>255</v>
      </c>
      <c r="C91" s="240" t="s">
        <v>237</v>
      </c>
      <c r="D91" s="240" t="s">
        <v>256</v>
      </c>
      <c r="E91" s="250">
        <v>2184800</v>
      </c>
      <c r="F91" s="280" t="s">
        <v>318</v>
      </c>
      <c r="G91" s="251">
        <v>2184800</v>
      </c>
      <c r="H91" s="281"/>
      <c r="I91" s="282"/>
      <c r="J91" s="282"/>
      <c r="K91" s="282"/>
      <c r="L91" s="282">
        <v>150000</v>
      </c>
      <c r="M91" s="282"/>
      <c r="N91" s="282"/>
      <c r="O91" s="282"/>
      <c r="P91" s="282"/>
      <c r="Q91" s="282"/>
      <c r="R91" s="282"/>
      <c r="S91" s="282">
        <v>2034800</v>
      </c>
      <c r="T91" s="282"/>
      <c r="U91" s="257"/>
      <c r="V91" s="265"/>
      <c r="W91" s="265"/>
      <c r="X91" s="265"/>
      <c r="Y91" s="265"/>
      <c r="Z91" s="265"/>
      <c r="AA91" s="282"/>
      <c r="AB91" s="282"/>
      <c r="AC91" s="257"/>
      <c r="AD91" s="265"/>
      <c r="AE91" s="265"/>
      <c r="AF91" s="265"/>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90"/>
      <c r="CW91" s="290"/>
      <c r="CX91" s="290"/>
      <c r="CY91" s="290"/>
      <c r="CZ91" s="290"/>
      <c r="DA91" s="290"/>
      <c r="DB91" s="290"/>
      <c r="DC91" s="290"/>
      <c r="DD91" s="290"/>
      <c r="DE91" s="290"/>
      <c r="DF91" s="290"/>
      <c r="DG91" s="290"/>
      <c r="DH91" s="290"/>
      <c r="DI91" s="290"/>
      <c r="DJ91" s="290"/>
      <c r="DK91" s="290"/>
      <c r="DL91" s="290"/>
      <c r="DM91" s="290"/>
      <c r="DN91" s="290"/>
      <c r="DO91" s="290"/>
      <c r="DP91" s="290"/>
      <c r="DQ91" s="290"/>
      <c r="DR91" s="290"/>
      <c r="DS91" s="290"/>
      <c r="DT91" s="290"/>
      <c r="DU91" s="290"/>
      <c r="DV91" s="290"/>
      <c r="DW91" s="290"/>
      <c r="DX91" s="290"/>
      <c r="DY91" s="290"/>
      <c r="DZ91" s="290"/>
      <c r="EA91" s="290"/>
      <c r="EB91" s="290"/>
      <c r="EC91" s="290"/>
      <c r="ED91" s="290"/>
      <c r="EE91" s="290"/>
      <c r="EF91" s="290"/>
      <c r="EG91" s="290"/>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c r="FF91" s="257"/>
      <c r="FG91" s="257"/>
      <c r="FH91" s="257"/>
      <c r="FI91" s="257"/>
      <c r="FJ91" s="257"/>
      <c r="FK91" s="257"/>
      <c r="FL91" s="257"/>
      <c r="FM91" s="257"/>
      <c r="FN91" s="257"/>
      <c r="FO91" s="257"/>
      <c r="FP91" s="257"/>
      <c r="FQ91" s="257"/>
      <c r="FR91" s="257"/>
      <c r="FS91" s="257"/>
      <c r="FT91" s="257"/>
      <c r="FU91" s="257"/>
      <c r="FV91" s="257"/>
      <c r="FW91" s="257"/>
      <c r="FX91" s="257"/>
      <c r="FY91" s="257"/>
      <c r="FZ91" s="257"/>
      <c r="GA91" s="257"/>
      <c r="GB91" s="257"/>
      <c r="GC91" s="257"/>
      <c r="GD91" s="257"/>
      <c r="GE91" s="257"/>
      <c r="GF91" s="257"/>
      <c r="GG91" s="257"/>
      <c r="GH91" s="257"/>
      <c r="GI91" s="257"/>
      <c r="GJ91" s="257"/>
      <c r="GK91" s="257"/>
      <c r="GL91" s="257"/>
      <c r="GM91" s="257"/>
      <c r="GN91" s="257"/>
      <c r="GO91" s="257"/>
      <c r="GP91" s="257"/>
      <c r="GQ91" s="257"/>
      <c r="GR91" s="257"/>
      <c r="GS91" s="257"/>
      <c r="GT91" s="257"/>
      <c r="GU91" s="257"/>
      <c r="GV91" s="257"/>
      <c r="GW91" s="257"/>
      <c r="GX91" s="257"/>
      <c r="GY91" s="257"/>
      <c r="GZ91" s="257"/>
      <c r="HA91" s="257"/>
      <c r="HB91" s="257"/>
      <c r="HC91" s="257"/>
      <c r="HD91" s="257"/>
      <c r="HE91" s="257"/>
      <c r="HF91" s="257"/>
      <c r="HG91" s="257"/>
      <c r="HH91" s="257"/>
      <c r="HI91" s="257"/>
      <c r="HJ91" s="257"/>
      <c r="HK91" s="257"/>
      <c r="HL91" s="257"/>
      <c r="HM91" s="257"/>
      <c r="HN91" s="257"/>
      <c r="HO91" s="257"/>
      <c r="HP91" s="257"/>
      <c r="HQ91" s="257"/>
      <c r="HR91" s="257"/>
      <c r="HS91" s="257"/>
      <c r="HT91" s="257"/>
      <c r="HU91" s="257"/>
      <c r="HV91" s="257"/>
      <c r="HW91" s="257"/>
      <c r="HX91" s="257"/>
      <c r="HY91" s="257"/>
      <c r="HZ91" s="257"/>
      <c r="IA91" s="257"/>
      <c r="IB91" s="257"/>
      <c r="IC91" s="257"/>
      <c r="ID91" s="257"/>
      <c r="IE91" s="257"/>
      <c r="IF91" s="257"/>
      <c r="IG91" s="257"/>
      <c r="IH91" s="257"/>
      <c r="II91" s="257"/>
      <c r="IJ91" s="257"/>
      <c r="IK91" s="257"/>
      <c r="IL91" s="257"/>
      <c r="IM91" s="257"/>
      <c r="IN91" s="257"/>
      <c r="IO91" s="257"/>
      <c r="IP91" s="257"/>
      <c r="IQ91" s="257"/>
      <c r="IR91" s="257"/>
      <c r="IS91" s="257"/>
      <c r="IT91" s="257"/>
      <c r="IU91" s="257"/>
      <c r="IV91" s="257"/>
      <c r="IW91" s="257"/>
      <c r="IX91" s="257"/>
      <c r="IY91" s="257"/>
      <c r="IZ91" s="257"/>
      <c r="JA91" s="257"/>
      <c r="JB91" s="257"/>
      <c r="JC91" s="257"/>
      <c r="JD91" s="257"/>
      <c r="JE91" s="257"/>
      <c r="JF91" s="257"/>
      <c r="JG91" s="257"/>
      <c r="JH91" s="257"/>
      <c r="JI91" s="257"/>
      <c r="JJ91" s="257"/>
      <c r="JK91" s="257"/>
      <c r="JL91" s="257"/>
      <c r="JM91" s="257"/>
      <c r="JN91" s="257"/>
      <c r="JO91" s="257"/>
      <c r="JP91" s="257"/>
      <c r="JQ91" s="257"/>
      <c r="JR91" s="257"/>
      <c r="JS91" s="257"/>
      <c r="JT91" s="257"/>
      <c r="JU91" s="257"/>
      <c r="JV91" s="257"/>
      <c r="JW91" s="257"/>
      <c r="JX91" s="257"/>
      <c r="JY91" s="257"/>
      <c r="JZ91" s="257"/>
      <c r="KA91" s="257"/>
      <c r="KB91" s="257"/>
      <c r="KC91" s="257"/>
      <c r="KD91" s="257"/>
      <c r="KE91" s="257"/>
      <c r="KF91" s="257"/>
      <c r="KG91" s="257"/>
      <c r="KH91" s="257"/>
      <c r="KI91" s="257"/>
      <c r="KJ91" s="257"/>
      <c r="KK91" s="257"/>
      <c r="KL91" s="257"/>
      <c r="KM91" s="257"/>
      <c r="KN91" s="257"/>
      <c r="KO91" s="257"/>
      <c r="KP91" s="257"/>
      <c r="KQ91" s="257"/>
      <c r="KR91" s="257"/>
      <c r="KS91" s="257"/>
      <c r="KT91" s="257"/>
      <c r="KU91" s="257"/>
      <c r="KV91" s="257"/>
      <c r="KW91" s="257"/>
      <c r="KX91" s="257"/>
      <c r="KY91" s="257"/>
      <c r="KZ91" s="257"/>
      <c r="LA91" s="257"/>
      <c r="LB91" s="257"/>
      <c r="LC91" s="257"/>
      <c r="LD91" s="257"/>
      <c r="LE91" s="257"/>
      <c r="LF91" s="257"/>
      <c r="LG91" s="257"/>
      <c r="LH91" s="257"/>
      <c r="LI91" s="257"/>
      <c r="LJ91" s="257"/>
      <c r="LK91" s="257"/>
      <c r="LL91" s="257"/>
      <c r="LM91" s="257"/>
      <c r="LN91" s="257"/>
      <c r="LO91" s="257"/>
      <c r="LP91" s="257"/>
      <c r="LQ91" s="257"/>
      <c r="LR91" s="257"/>
      <c r="LS91" s="257"/>
      <c r="LT91" s="257"/>
      <c r="LU91" s="257"/>
      <c r="LV91" s="257"/>
      <c r="LW91" s="257"/>
      <c r="LX91" s="257"/>
      <c r="LY91" s="257"/>
      <c r="LZ91" s="257"/>
      <c r="MA91" s="257"/>
      <c r="MB91" s="257"/>
      <c r="MC91" s="257"/>
      <c r="MD91" s="257"/>
      <c r="ME91" s="257"/>
      <c r="MF91" s="257"/>
      <c r="MG91" s="257"/>
      <c r="MH91" s="257"/>
      <c r="MI91" s="257"/>
      <c r="MJ91" s="257"/>
      <c r="MK91" s="257"/>
      <c r="ML91" s="257"/>
      <c r="MM91" s="257"/>
      <c r="MN91" s="257"/>
      <c r="MO91" s="257"/>
      <c r="MP91" s="257"/>
      <c r="MQ91" s="257"/>
      <c r="MR91" s="257"/>
      <c r="MS91" s="257"/>
      <c r="MT91" s="257"/>
      <c r="MU91" s="257"/>
      <c r="MV91" s="257"/>
      <c r="MW91" s="257"/>
      <c r="MX91" s="257"/>
      <c r="MY91" s="257"/>
      <c r="MZ91" s="257"/>
      <c r="NA91" s="257"/>
      <c r="NB91" s="257"/>
      <c r="NC91" s="257"/>
      <c r="ND91" s="257"/>
      <c r="NE91" s="259"/>
      <c r="NF91" s="259"/>
      <c r="NG91" s="259"/>
      <c r="NH91" s="259"/>
      <c r="NI91" s="259"/>
      <c r="NJ91" s="259"/>
      <c r="NK91" s="259"/>
      <c r="NL91" s="259"/>
      <c r="NM91" s="259"/>
      <c r="NN91" s="259"/>
      <c r="NO91" s="259"/>
      <c r="NP91" s="259"/>
      <c r="NQ91" s="259"/>
      <c r="NR91" s="259"/>
      <c r="NS91" s="259"/>
      <c r="NT91" s="259"/>
      <c r="NU91" s="259"/>
      <c r="NV91" s="259"/>
      <c r="NW91" s="259"/>
      <c r="NX91" s="259"/>
      <c r="NY91" s="259"/>
      <c r="NZ91" s="259"/>
      <c r="OA91" s="259"/>
      <c r="OB91" s="259"/>
      <c r="OC91" s="259"/>
      <c r="OD91" s="259"/>
      <c r="OE91" s="259"/>
      <c r="OF91" s="259"/>
      <c r="OG91" s="259"/>
      <c r="OH91" s="259"/>
      <c r="OI91" s="259"/>
      <c r="OJ91" s="259"/>
      <c r="OK91" s="259"/>
      <c r="OL91" s="259"/>
      <c r="OM91" s="259"/>
      <c r="ON91" s="259"/>
      <c r="OO91" s="259"/>
      <c r="OP91" s="259"/>
      <c r="OQ91" s="259"/>
      <c r="OR91" s="259"/>
      <c r="OS91" s="259"/>
      <c r="OT91" s="259"/>
      <c r="OU91" s="259"/>
      <c r="OV91" s="259"/>
      <c r="OW91" s="259"/>
      <c r="OX91" s="259"/>
      <c r="OY91" s="259"/>
      <c r="OZ91" s="259"/>
      <c r="PA91" s="259"/>
      <c r="PB91" s="259"/>
      <c r="PC91" s="259"/>
      <c r="PD91" s="259"/>
      <c r="PE91" s="259"/>
      <c r="PF91" s="259"/>
      <c r="PG91" s="259"/>
      <c r="PH91" s="259"/>
      <c r="PI91" s="259"/>
      <c r="PJ91" s="259"/>
      <c r="PK91" s="259"/>
      <c r="PL91" s="259"/>
      <c r="PM91" s="259"/>
      <c r="PN91" s="259"/>
      <c r="PO91" s="259"/>
      <c r="PP91" s="259"/>
      <c r="PQ91" s="259"/>
      <c r="PR91" s="259"/>
      <c r="PS91" s="259"/>
      <c r="PT91" s="259"/>
      <c r="PU91" s="259"/>
      <c r="PV91" s="259"/>
      <c r="PW91" s="259"/>
      <c r="PX91" s="259"/>
      <c r="PY91" s="259"/>
      <c r="PZ91" s="259"/>
      <c r="QA91" s="259"/>
      <c r="QB91" s="259"/>
      <c r="QC91" s="259"/>
      <c r="QD91" s="259"/>
      <c r="QE91" s="259"/>
      <c r="QF91" s="259"/>
      <c r="QG91" s="259"/>
      <c r="QH91" s="259"/>
      <c r="QI91" s="259"/>
      <c r="QJ91" s="259"/>
      <c r="QK91" s="259"/>
      <c r="QL91" s="259"/>
      <c r="QM91" s="259"/>
      <c r="QN91" s="259"/>
      <c r="QP91" s="266">
        <v>0</v>
      </c>
      <c r="WM91" s="159"/>
      <c r="WN91" s="159"/>
      <c r="WO91" s="159"/>
      <c r="WP91" s="251">
        <v>0</v>
      </c>
      <c r="WQ91" s="219"/>
      <c r="WR91" s="171"/>
      <c r="XE91" s="159"/>
      <c r="XH91" s="266">
        <v>0</v>
      </c>
      <c r="YJ91" s="159"/>
      <c r="YK91" s="159"/>
      <c r="YM91" s="266">
        <v>0</v>
      </c>
      <c r="YN91" s="172"/>
      <c r="ZQ91" s="159"/>
      <c r="ZR91" s="159"/>
      <c r="ZS91" s="159"/>
    </row>
    <row r="92" spans="1:695" ht="18">
      <c r="A92" s="261">
        <v>83</v>
      </c>
      <c r="B92" s="262" t="s">
        <v>257</v>
      </c>
      <c r="C92" s="240" t="s">
        <v>237</v>
      </c>
      <c r="D92" s="240" t="s">
        <v>258</v>
      </c>
      <c r="E92" s="250">
        <v>3200200</v>
      </c>
      <c r="F92" s="280" t="s">
        <v>312</v>
      </c>
      <c r="G92" s="251">
        <v>3200200</v>
      </c>
      <c r="H92" s="281"/>
      <c r="I92" s="282"/>
      <c r="J92" s="282"/>
      <c r="K92" s="282"/>
      <c r="L92" s="282">
        <v>150000</v>
      </c>
      <c r="M92" s="282"/>
      <c r="N92" s="282"/>
      <c r="O92" s="282"/>
      <c r="P92" s="282"/>
      <c r="Q92" s="282"/>
      <c r="R92" s="282"/>
      <c r="S92" s="282">
        <v>3050200</v>
      </c>
      <c r="T92" s="282"/>
      <c r="U92" s="257"/>
      <c r="V92" s="265"/>
      <c r="W92" s="265"/>
      <c r="X92" s="265"/>
      <c r="Y92" s="265"/>
      <c r="Z92" s="265"/>
      <c r="AA92" s="282"/>
      <c r="AB92" s="282"/>
      <c r="AC92" s="257"/>
      <c r="AD92" s="265"/>
      <c r="AE92" s="265"/>
      <c r="AF92" s="265"/>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c r="FF92" s="257"/>
      <c r="FG92" s="257"/>
      <c r="FH92" s="257"/>
      <c r="FI92" s="257"/>
      <c r="FJ92" s="257"/>
      <c r="FK92" s="257"/>
      <c r="FL92" s="257"/>
      <c r="FM92" s="257"/>
      <c r="FN92" s="257"/>
      <c r="FO92" s="257"/>
      <c r="FP92" s="257"/>
      <c r="FQ92" s="257"/>
      <c r="FR92" s="257"/>
      <c r="FS92" s="257"/>
      <c r="FT92" s="257"/>
      <c r="FU92" s="257"/>
      <c r="FV92" s="257"/>
      <c r="FW92" s="257"/>
      <c r="FX92" s="257"/>
      <c r="FY92" s="257"/>
      <c r="FZ92" s="257"/>
      <c r="GA92" s="257"/>
      <c r="GB92" s="257"/>
      <c r="GC92" s="257"/>
      <c r="GD92" s="257"/>
      <c r="GE92" s="257"/>
      <c r="GF92" s="257"/>
      <c r="GG92" s="257"/>
      <c r="GH92" s="257"/>
      <c r="GI92" s="257"/>
      <c r="GJ92" s="257"/>
      <c r="GK92" s="257"/>
      <c r="GL92" s="257"/>
      <c r="GM92" s="257"/>
      <c r="GN92" s="257"/>
      <c r="GO92" s="257"/>
      <c r="GP92" s="257"/>
      <c r="GQ92" s="257"/>
      <c r="GR92" s="257"/>
      <c r="GS92" s="257"/>
      <c r="GT92" s="257"/>
      <c r="GU92" s="257"/>
      <c r="GV92" s="257"/>
      <c r="GW92" s="257"/>
      <c r="GX92" s="257"/>
      <c r="GY92" s="257"/>
      <c r="GZ92" s="257"/>
      <c r="HA92" s="257"/>
      <c r="HB92" s="257"/>
      <c r="HC92" s="257"/>
      <c r="HD92" s="257"/>
      <c r="HE92" s="257"/>
      <c r="HF92" s="257"/>
      <c r="HG92" s="257"/>
      <c r="HH92" s="257"/>
      <c r="HI92" s="257"/>
      <c r="HJ92" s="257"/>
      <c r="HK92" s="257"/>
      <c r="HL92" s="257"/>
      <c r="HM92" s="257"/>
      <c r="HN92" s="257"/>
      <c r="HO92" s="257"/>
      <c r="HP92" s="257"/>
      <c r="HQ92" s="257"/>
      <c r="HR92" s="257"/>
      <c r="HS92" s="257"/>
      <c r="HT92" s="257"/>
      <c r="HU92" s="257"/>
      <c r="HV92" s="257"/>
      <c r="HW92" s="257"/>
      <c r="HX92" s="257"/>
      <c r="HY92" s="257"/>
      <c r="HZ92" s="257"/>
      <c r="IA92" s="257"/>
      <c r="IB92" s="257"/>
      <c r="IC92" s="257"/>
      <c r="ID92" s="257"/>
      <c r="IE92" s="257"/>
      <c r="IF92" s="257"/>
      <c r="IG92" s="257"/>
      <c r="IH92" s="257"/>
      <c r="II92" s="257"/>
      <c r="IJ92" s="257"/>
      <c r="IK92" s="257"/>
      <c r="IL92" s="257"/>
      <c r="IM92" s="257"/>
      <c r="IN92" s="257"/>
      <c r="IO92" s="257"/>
      <c r="IP92" s="257"/>
      <c r="IQ92" s="257"/>
      <c r="IR92" s="257"/>
      <c r="IS92" s="257"/>
      <c r="IT92" s="257"/>
      <c r="IU92" s="257"/>
      <c r="IV92" s="257"/>
      <c r="IW92" s="257"/>
      <c r="IX92" s="257"/>
      <c r="IY92" s="257"/>
      <c r="IZ92" s="257"/>
      <c r="JA92" s="257"/>
      <c r="JB92" s="257"/>
      <c r="JC92" s="257"/>
      <c r="JD92" s="257"/>
      <c r="JE92" s="257"/>
      <c r="JF92" s="257"/>
      <c r="JG92" s="257"/>
      <c r="JH92" s="257"/>
      <c r="JI92" s="257"/>
      <c r="JJ92" s="257"/>
      <c r="JK92" s="257"/>
      <c r="JL92" s="257"/>
      <c r="JM92" s="257"/>
      <c r="JN92" s="257"/>
      <c r="JO92" s="257"/>
      <c r="JP92" s="257"/>
      <c r="JQ92" s="257"/>
      <c r="JR92" s="257"/>
      <c r="JS92" s="257"/>
      <c r="JT92" s="257"/>
      <c r="JU92" s="257"/>
      <c r="JV92" s="257"/>
      <c r="JW92" s="257"/>
      <c r="JX92" s="257"/>
      <c r="JY92" s="257"/>
      <c r="JZ92" s="257"/>
      <c r="KA92" s="257"/>
      <c r="KB92" s="257"/>
      <c r="KC92" s="257"/>
      <c r="KD92" s="257"/>
      <c r="KE92" s="257"/>
      <c r="KF92" s="257"/>
      <c r="KG92" s="257"/>
      <c r="KH92" s="257"/>
      <c r="KI92" s="257"/>
      <c r="KJ92" s="257"/>
      <c r="KK92" s="257"/>
      <c r="KL92" s="257"/>
      <c r="KM92" s="257"/>
      <c r="KN92" s="257"/>
      <c r="KO92" s="257"/>
      <c r="KP92" s="257"/>
      <c r="KQ92" s="257"/>
      <c r="KR92" s="257"/>
      <c r="KS92" s="257"/>
      <c r="KT92" s="257"/>
      <c r="KU92" s="257"/>
      <c r="KV92" s="257"/>
      <c r="KW92" s="257"/>
      <c r="KX92" s="257"/>
      <c r="KY92" s="257"/>
      <c r="KZ92" s="257"/>
      <c r="LA92" s="257"/>
      <c r="LB92" s="257"/>
      <c r="LC92" s="257"/>
      <c r="LD92" s="257"/>
      <c r="LE92" s="257"/>
      <c r="LF92" s="257"/>
      <c r="LG92" s="257"/>
      <c r="LH92" s="257"/>
      <c r="LI92" s="257"/>
      <c r="LJ92" s="257"/>
      <c r="LK92" s="257"/>
      <c r="LL92" s="257"/>
      <c r="LM92" s="257"/>
      <c r="LN92" s="257"/>
      <c r="LO92" s="257"/>
      <c r="LP92" s="257"/>
      <c r="LQ92" s="257"/>
      <c r="LR92" s="257"/>
      <c r="LS92" s="257"/>
      <c r="LT92" s="257"/>
      <c r="LU92" s="257"/>
      <c r="LV92" s="257"/>
      <c r="LW92" s="257"/>
      <c r="LX92" s="257"/>
      <c r="LY92" s="257"/>
      <c r="LZ92" s="257"/>
      <c r="MA92" s="257"/>
      <c r="MB92" s="257"/>
      <c r="MC92" s="257"/>
      <c r="MD92" s="257"/>
      <c r="ME92" s="257"/>
      <c r="MF92" s="257"/>
      <c r="MG92" s="257"/>
      <c r="MH92" s="257"/>
      <c r="MI92" s="257"/>
      <c r="MJ92" s="257"/>
      <c r="MK92" s="257"/>
      <c r="ML92" s="257"/>
      <c r="MM92" s="257"/>
      <c r="MN92" s="257"/>
      <c r="MO92" s="257"/>
      <c r="MP92" s="257"/>
      <c r="MQ92" s="257"/>
      <c r="MR92" s="257"/>
      <c r="MS92" s="257"/>
      <c r="MT92" s="257"/>
      <c r="MU92" s="257"/>
      <c r="MV92" s="257"/>
      <c r="MW92" s="257"/>
      <c r="MX92" s="257"/>
      <c r="MY92" s="257"/>
      <c r="MZ92" s="257"/>
      <c r="NA92" s="257"/>
      <c r="NB92" s="257"/>
      <c r="NC92" s="257"/>
      <c r="ND92" s="257"/>
      <c r="NE92" s="259"/>
      <c r="NF92" s="259"/>
      <c r="NG92" s="259"/>
      <c r="NH92" s="259"/>
      <c r="NI92" s="259"/>
      <c r="NJ92" s="259"/>
      <c r="NK92" s="259"/>
      <c r="NL92" s="259"/>
      <c r="NM92" s="259"/>
      <c r="NN92" s="259"/>
      <c r="NO92" s="259"/>
      <c r="NP92" s="259"/>
      <c r="NQ92" s="259"/>
      <c r="NR92" s="259"/>
      <c r="NS92" s="259"/>
      <c r="NT92" s="259"/>
      <c r="NU92" s="259"/>
      <c r="NV92" s="259"/>
      <c r="NW92" s="259"/>
      <c r="NX92" s="259"/>
      <c r="NY92" s="259"/>
      <c r="NZ92" s="259"/>
      <c r="OA92" s="259"/>
      <c r="OB92" s="259"/>
      <c r="OC92" s="259"/>
      <c r="OD92" s="259"/>
      <c r="OE92" s="259"/>
      <c r="OF92" s="259"/>
      <c r="OG92" s="259"/>
      <c r="OH92" s="259"/>
      <c r="OI92" s="259"/>
      <c r="OJ92" s="259"/>
      <c r="OK92" s="259"/>
      <c r="OL92" s="259"/>
      <c r="OM92" s="259"/>
      <c r="ON92" s="259"/>
      <c r="OO92" s="259"/>
      <c r="OP92" s="259"/>
      <c r="OQ92" s="259"/>
      <c r="OR92" s="259"/>
      <c r="OS92" s="259"/>
      <c r="OT92" s="259"/>
      <c r="OU92" s="259"/>
      <c r="OV92" s="259"/>
      <c r="OW92" s="259"/>
      <c r="OX92" s="259"/>
      <c r="OY92" s="259"/>
      <c r="OZ92" s="259"/>
      <c r="PA92" s="259"/>
      <c r="PB92" s="259"/>
      <c r="PC92" s="259"/>
      <c r="PD92" s="259"/>
      <c r="PE92" s="259"/>
      <c r="PF92" s="259"/>
      <c r="PG92" s="259"/>
      <c r="PH92" s="259"/>
      <c r="PI92" s="259"/>
      <c r="PJ92" s="259"/>
      <c r="PK92" s="259"/>
      <c r="PL92" s="259"/>
      <c r="PM92" s="259"/>
      <c r="PN92" s="259"/>
      <c r="PO92" s="259"/>
      <c r="PP92" s="259"/>
      <c r="PQ92" s="259"/>
      <c r="PR92" s="259"/>
      <c r="PS92" s="259"/>
      <c r="PT92" s="259"/>
      <c r="PU92" s="259"/>
      <c r="PV92" s="259"/>
      <c r="PW92" s="259"/>
      <c r="PX92" s="259"/>
      <c r="PY92" s="259"/>
      <c r="PZ92" s="259"/>
      <c r="QA92" s="259"/>
      <c r="QB92" s="259"/>
      <c r="QC92" s="259"/>
      <c r="QD92" s="259"/>
      <c r="QE92" s="259"/>
      <c r="QF92" s="259"/>
      <c r="QG92" s="259"/>
      <c r="QH92" s="259"/>
      <c r="QI92" s="259"/>
      <c r="QJ92" s="259"/>
      <c r="QK92" s="259"/>
      <c r="QL92" s="259"/>
      <c r="QM92" s="259"/>
      <c r="QN92" s="259"/>
      <c r="QP92" s="266">
        <v>0</v>
      </c>
      <c r="WM92" s="159"/>
      <c r="WN92" s="159"/>
      <c r="WO92" s="159"/>
      <c r="WP92" s="251">
        <v>0</v>
      </c>
      <c r="WQ92" s="219"/>
      <c r="WR92" s="171"/>
      <c r="XE92" s="159"/>
      <c r="XH92" s="266">
        <v>0</v>
      </c>
      <c r="YJ92" s="159"/>
      <c r="YK92" s="159"/>
      <c r="YM92" s="266">
        <v>0</v>
      </c>
      <c r="YN92" s="172"/>
      <c r="ZQ92" s="159"/>
      <c r="ZR92" s="159"/>
      <c r="ZS92" s="159"/>
    </row>
    <row r="93" spans="1:695">
      <c r="A93" s="283">
        <v>84</v>
      </c>
      <c r="B93" s="283" t="s">
        <v>259</v>
      </c>
      <c r="C93" s="283" t="s">
        <v>237</v>
      </c>
      <c r="D93" s="283" t="s">
        <v>260</v>
      </c>
      <c r="E93" s="250">
        <v>9015500</v>
      </c>
      <c r="F93" s="284" t="s">
        <v>322</v>
      </c>
      <c r="G93" s="251">
        <v>9015500</v>
      </c>
      <c r="H93" s="292"/>
      <c r="I93" s="292">
        <v>13256600</v>
      </c>
      <c r="J93" s="292">
        <v>2680100</v>
      </c>
      <c r="K93" s="292">
        <v>2280400</v>
      </c>
      <c r="L93" s="292">
        <v>3559000</v>
      </c>
      <c r="M93" s="292"/>
      <c r="N93" s="292"/>
      <c r="O93" s="292">
        <v>2050300</v>
      </c>
      <c r="P93" s="292">
        <v>2892000</v>
      </c>
      <c r="Q93" s="292">
        <v>1015000</v>
      </c>
      <c r="R93" s="292"/>
      <c r="S93" s="292"/>
      <c r="T93" s="292"/>
      <c r="U93" s="292"/>
      <c r="V93" s="292"/>
      <c r="W93" s="292"/>
      <c r="X93" s="292"/>
      <c r="Y93" s="292"/>
      <c r="Z93" s="292"/>
      <c r="AA93" s="292"/>
      <c r="AB93" s="292"/>
      <c r="AC93" s="292"/>
      <c r="AD93" s="292"/>
      <c r="AE93" s="292"/>
      <c r="AF93" s="292"/>
      <c r="AG93" s="292"/>
      <c r="AH93" s="292"/>
      <c r="AI93" s="292"/>
      <c r="AJ93" s="292"/>
      <c r="AK93" s="292">
        <v>-10127900</v>
      </c>
      <c r="AL93" s="292">
        <v>-1685480</v>
      </c>
      <c r="AM93" s="292">
        <v>-2289800</v>
      </c>
      <c r="AN93" s="292">
        <v>-2506000</v>
      </c>
      <c r="AO93" s="292">
        <v>-1640000</v>
      </c>
      <c r="AP93" s="292">
        <v>-468720</v>
      </c>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292"/>
      <c r="DW93" s="292"/>
      <c r="DX93" s="292"/>
      <c r="DY93" s="292"/>
      <c r="DZ93" s="292"/>
      <c r="EA93" s="292"/>
      <c r="EB93" s="292"/>
      <c r="EC93" s="292"/>
      <c r="ED93" s="292"/>
      <c r="EE93" s="292"/>
      <c r="EF93" s="292"/>
      <c r="EG93" s="292"/>
      <c r="EH93" s="292"/>
      <c r="EI93" s="292"/>
      <c r="EJ93" s="292"/>
      <c r="EK93" s="292"/>
      <c r="EL93" s="292"/>
      <c r="EM93" s="292"/>
      <c r="EN93" s="292"/>
      <c r="EO93" s="292"/>
      <c r="EP93" s="292"/>
      <c r="EQ93" s="292"/>
      <c r="ER93" s="292"/>
      <c r="ES93" s="292"/>
      <c r="ET93" s="292"/>
      <c r="EU93" s="292"/>
      <c r="EV93" s="292"/>
      <c r="EW93" s="292"/>
      <c r="EX93" s="292"/>
      <c r="EY93" s="292"/>
      <c r="EZ93" s="292"/>
      <c r="FA93" s="292"/>
      <c r="FB93" s="292"/>
      <c r="FC93" s="292"/>
      <c r="FD93" s="292"/>
      <c r="FE93" s="292"/>
      <c r="FF93" s="292"/>
      <c r="FG93" s="292"/>
      <c r="FH93" s="292"/>
      <c r="FI93" s="292"/>
      <c r="FJ93" s="292"/>
      <c r="FK93" s="292"/>
      <c r="FL93" s="292"/>
      <c r="FM93" s="292"/>
      <c r="FN93" s="292"/>
      <c r="FO93" s="292"/>
      <c r="FP93" s="292"/>
      <c r="FQ93" s="292"/>
      <c r="FR93" s="292"/>
      <c r="FS93" s="292"/>
      <c r="FT93" s="292"/>
      <c r="FU93" s="292"/>
      <c r="FV93" s="292"/>
      <c r="FW93" s="292"/>
      <c r="FX93" s="292"/>
      <c r="FY93" s="292"/>
      <c r="FZ93" s="292"/>
      <c r="GA93" s="292"/>
      <c r="GB93" s="292"/>
      <c r="GC93" s="292"/>
      <c r="GD93" s="292"/>
      <c r="GE93" s="292"/>
      <c r="GF93" s="292"/>
      <c r="GG93" s="292"/>
      <c r="GH93" s="292"/>
      <c r="GI93" s="292"/>
      <c r="GJ93" s="292"/>
      <c r="GK93" s="292"/>
      <c r="GL93" s="292"/>
      <c r="GM93" s="292"/>
      <c r="GN93" s="292"/>
      <c r="GO93" s="292"/>
      <c r="GP93" s="292"/>
      <c r="GQ93" s="292"/>
      <c r="GR93" s="292"/>
      <c r="GS93" s="292"/>
      <c r="GT93" s="292"/>
      <c r="GU93" s="292"/>
      <c r="GV93" s="292"/>
      <c r="GW93" s="292"/>
      <c r="GX93" s="292"/>
      <c r="GY93" s="292"/>
      <c r="GZ93" s="292"/>
      <c r="HA93" s="292"/>
      <c r="HB93" s="292"/>
      <c r="HC93" s="292"/>
      <c r="HD93" s="292"/>
      <c r="HE93" s="292"/>
      <c r="HF93" s="292"/>
      <c r="HG93" s="292"/>
      <c r="HH93" s="292"/>
      <c r="HI93" s="292"/>
      <c r="HJ93" s="292"/>
      <c r="HK93" s="292"/>
      <c r="HL93" s="292"/>
      <c r="HM93" s="292"/>
      <c r="HN93" s="292"/>
      <c r="HO93" s="292"/>
      <c r="HP93" s="292"/>
      <c r="HQ93" s="292"/>
      <c r="HR93" s="292"/>
      <c r="HS93" s="292"/>
      <c r="HT93" s="292"/>
      <c r="HU93" s="292"/>
      <c r="HV93" s="292"/>
      <c r="HW93" s="292"/>
      <c r="HX93" s="292"/>
      <c r="HY93" s="292"/>
      <c r="HZ93" s="292"/>
      <c r="IA93" s="292"/>
      <c r="IB93" s="292"/>
      <c r="IC93" s="292"/>
      <c r="ID93" s="292"/>
      <c r="IE93" s="292"/>
      <c r="IF93" s="292"/>
      <c r="IG93" s="292"/>
      <c r="IH93" s="292"/>
      <c r="II93" s="292"/>
      <c r="IJ93" s="292"/>
      <c r="IK93" s="292"/>
      <c r="IL93" s="292"/>
      <c r="IM93" s="292"/>
      <c r="IN93" s="292"/>
      <c r="IO93" s="292"/>
      <c r="IP93" s="292"/>
      <c r="IQ93" s="292"/>
      <c r="IR93" s="292"/>
      <c r="IS93" s="292"/>
      <c r="IT93" s="292"/>
      <c r="IU93" s="292"/>
      <c r="IV93" s="292"/>
      <c r="IW93" s="292"/>
      <c r="IX93" s="292"/>
      <c r="IY93" s="292"/>
      <c r="IZ93" s="292"/>
      <c r="JA93" s="292"/>
      <c r="JB93" s="292"/>
      <c r="JC93" s="292"/>
      <c r="JD93" s="292"/>
      <c r="JE93" s="292"/>
      <c r="JF93" s="292"/>
      <c r="JG93" s="292"/>
      <c r="JH93" s="292"/>
      <c r="JI93" s="292"/>
      <c r="JJ93" s="292"/>
      <c r="JK93" s="292"/>
      <c r="JL93" s="292"/>
      <c r="JM93" s="292"/>
      <c r="JN93" s="292"/>
      <c r="JO93" s="292"/>
      <c r="JP93" s="292"/>
      <c r="JQ93" s="292"/>
      <c r="JR93" s="292"/>
      <c r="JS93" s="292"/>
      <c r="JT93" s="292"/>
      <c r="JU93" s="292"/>
      <c r="JV93" s="292"/>
      <c r="JW93" s="292"/>
      <c r="JX93" s="292"/>
      <c r="JY93" s="292"/>
      <c r="JZ93" s="292"/>
      <c r="KA93" s="292"/>
      <c r="KB93" s="292"/>
      <c r="KC93" s="292"/>
      <c r="KD93" s="292"/>
      <c r="KE93" s="292"/>
      <c r="KF93" s="292"/>
      <c r="KG93" s="292"/>
      <c r="KH93" s="292"/>
      <c r="KI93" s="292"/>
      <c r="KJ93" s="292"/>
      <c r="KK93" s="292"/>
      <c r="KL93" s="292"/>
      <c r="KM93" s="292"/>
      <c r="KN93" s="292"/>
      <c r="KO93" s="292"/>
      <c r="KP93" s="292"/>
      <c r="KQ93" s="292"/>
      <c r="KR93" s="292"/>
      <c r="KS93" s="292"/>
      <c r="KT93" s="292"/>
      <c r="KU93" s="292"/>
      <c r="KV93" s="292"/>
      <c r="KW93" s="292"/>
      <c r="KX93" s="292"/>
      <c r="KY93" s="292"/>
      <c r="KZ93" s="292"/>
      <c r="LA93" s="292"/>
      <c r="LB93" s="292"/>
      <c r="LC93" s="292"/>
      <c r="LD93" s="292"/>
      <c r="LE93" s="292"/>
      <c r="LF93" s="292"/>
      <c r="LG93" s="292"/>
      <c r="LH93" s="292"/>
      <c r="LI93" s="292"/>
      <c r="LJ93" s="292"/>
      <c r="LK93" s="292"/>
      <c r="LL93" s="292"/>
      <c r="LM93" s="292"/>
      <c r="LN93" s="292"/>
      <c r="LO93" s="292"/>
      <c r="LP93" s="292"/>
      <c r="LQ93" s="292"/>
      <c r="LR93" s="292"/>
      <c r="LS93" s="292"/>
      <c r="LT93" s="292"/>
      <c r="LU93" s="292"/>
      <c r="LV93" s="292"/>
      <c r="LW93" s="292"/>
      <c r="LX93" s="292"/>
      <c r="LY93" s="292"/>
      <c r="LZ93" s="292"/>
      <c r="MA93" s="292"/>
      <c r="MB93" s="292"/>
      <c r="MC93" s="292"/>
      <c r="MD93" s="292"/>
      <c r="ME93" s="292"/>
      <c r="MF93" s="292"/>
      <c r="MG93" s="292"/>
      <c r="MH93" s="292"/>
      <c r="MI93" s="292"/>
      <c r="MJ93" s="292"/>
      <c r="MK93" s="292"/>
      <c r="ML93" s="292"/>
      <c r="MM93" s="292"/>
      <c r="MN93" s="292"/>
      <c r="MO93" s="292"/>
      <c r="MP93" s="292"/>
      <c r="MQ93" s="292"/>
      <c r="MR93" s="292"/>
      <c r="MS93" s="292"/>
      <c r="MT93" s="292"/>
      <c r="MU93" s="292"/>
      <c r="MV93" s="292"/>
      <c r="MW93" s="292"/>
      <c r="MX93" s="292"/>
      <c r="MY93" s="292"/>
      <c r="MZ93" s="292"/>
      <c r="NA93" s="292"/>
      <c r="NB93" s="292"/>
      <c r="NC93" s="292"/>
      <c r="ND93" s="292"/>
      <c r="NE93" s="293"/>
      <c r="NF93" s="293"/>
      <c r="NG93" s="293"/>
      <c r="NH93" s="293"/>
      <c r="NI93" s="293"/>
      <c r="NJ93" s="293"/>
      <c r="NK93" s="293"/>
      <c r="NL93" s="293"/>
      <c r="NM93" s="293"/>
      <c r="NN93" s="293"/>
      <c r="NO93" s="293"/>
      <c r="NP93" s="293"/>
      <c r="NQ93" s="293"/>
      <c r="NR93" s="293"/>
      <c r="NS93" s="293"/>
      <c r="NT93" s="293"/>
      <c r="NU93" s="293"/>
      <c r="NV93" s="293"/>
      <c r="NW93" s="293"/>
      <c r="NX93" s="293"/>
      <c r="NY93" s="293"/>
      <c r="NZ93" s="293"/>
      <c r="OA93" s="293"/>
      <c r="OB93" s="293"/>
      <c r="OC93" s="293"/>
      <c r="OD93" s="293"/>
      <c r="OE93" s="293"/>
      <c r="OF93" s="293"/>
      <c r="OG93" s="293"/>
      <c r="OH93" s="293"/>
      <c r="OI93" s="293"/>
      <c r="OJ93" s="293"/>
      <c r="OK93" s="293"/>
      <c r="OL93" s="293"/>
      <c r="OM93" s="293"/>
      <c r="ON93" s="293"/>
      <c r="OO93" s="293"/>
      <c r="OP93" s="293"/>
      <c r="OQ93" s="293"/>
      <c r="OR93" s="293"/>
      <c r="OS93" s="293"/>
      <c r="OT93" s="293"/>
      <c r="OU93" s="293"/>
      <c r="OV93" s="293"/>
      <c r="OW93" s="293"/>
      <c r="OX93" s="293"/>
      <c r="OY93" s="293"/>
      <c r="OZ93" s="293"/>
      <c r="PA93" s="293"/>
      <c r="PB93" s="293"/>
      <c r="PC93" s="293"/>
      <c r="PD93" s="293"/>
      <c r="PE93" s="293"/>
      <c r="PF93" s="293"/>
      <c r="PG93" s="293"/>
      <c r="PH93" s="293"/>
      <c r="PI93" s="293"/>
      <c r="PJ93" s="293"/>
      <c r="PK93" s="293"/>
      <c r="PL93" s="293"/>
      <c r="PM93" s="293"/>
      <c r="PN93" s="293"/>
      <c r="PO93" s="293"/>
      <c r="PP93" s="293"/>
      <c r="PQ93" s="293"/>
      <c r="PR93" s="293"/>
      <c r="PS93" s="293"/>
      <c r="PT93" s="293"/>
      <c r="PU93" s="293"/>
      <c r="PV93" s="293"/>
      <c r="PW93" s="293"/>
      <c r="PX93" s="293"/>
      <c r="PY93" s="293"/>
      <c r="PZ93" s="293"/>
      <c r="QA93" s="293"/>
      <c r="QB93" s="293"/>
      <c r="QC93" s="293"/>
      <c r="QD93" s="293"/>
      <c r="QE93" s="293"/>
      <c r="QF93" s="293"/>
      <c r="QG93" s="293"/>
      <c r="QH93" s="293"/>
      <c r="QI93" s="293"/>
      <c r="QJ93" s="293"/>
      <c r="QK93" s="293"/>
      <c r="QL93" s="293"/>
      <c r="QM93" s="293"/>
      <c r="QN93" s="293"/>
      <c r="QP93" s="292">
        <v>0</v>
      </c>
      <c r="QQ93" s="292"/>
      <c r="QR93" s="292"/>
      <c r="QS93" s="292"/>
      <c r="QT93" s="292"/>
      <c r="QU93" s="292"/>
      <c r="QV93" s="292"/>
      <c r="QW93" s="292"/>
      <c r="QX93" s="292"/>
      <c r="QY93" s="292"/>
      <c r="QZ93" s="292"/>
      <c r="RA93" s="292"/>
      <c r="RB93" s="292"/>
      <c r="RC93" s="292"/>
      <c r="RD93" s="292"/>
      <c r="RE93" s="292"/>
      <c r="RF93" s="292"/>
      <c r="RG93" s="292"/>
      <c r="RH93" s="292"/>
      <c r="RI93" s="292"/>
      <c r="RJ93" s="292"/>
      <c r="RK93" s="292"/>
      <c r="RL93" s="292"/>
      <c r="RM93" s="292"/>
      <c r="RN93" s="292"/>
      <c r="RO93" s="292"/>
      <c r="RP93" s="292"/>
      <c r="RQ93" s="292"/>
      <c r="RR93" s="292"/>
      <c r="RS93" s="292"/>
      <c r="RT93" s="292"/>
      <c r="RU93" s="292"/>
      <c r="RV93" s="292"/>
      <c r="RW93" s="292"/>
      <c r="RX93" s="292"/>
      <c r="RY93" s="292"/>
      <c r="RZ93" s="292"/>
      <c r="SA93" s="292"/>
      <c r="SB93" s="292"/>
      <c r="SC93" s="292"/>
      <c r="SD93" s="292"/>
      <c r="SE93" s="292"/>
      <c r="SF93" s="292"/>
      <c r="SG93" s="292"/>
      <c r="SH93" s="292"/>
      <c r="SI93" s="292"/>
      <c r="SJ93" s="292"/>
      <c r="SK93" s="292"/>
      <c r="SL93" s="292"/>
      <c r="SM93" s="292"/>
      <c r="SN93" s="292"/>
      <c r="SO93" s="292"/>
      <c r="SP93" s="292"/>
      <c r="SQ93" s="292"/>
      <c r="SR93" s="292"/>
      <c r="SS93" s="292"/>
      <c r="ST93" s="292"/>
      <c r="SU93" s="292"/>
      <c r="SV93" s="292"/>
      <c r="SW93" s="292"/>
      <c r="SX93" s="292"/>
      <c r="SY93" s="292"/>
      <c r="SZ93" s="292"/>
      <c r="TA93" s="292"/>
      <c r="TB93" s="292"/>
      <c r="TC93" s="292"/>
      <c r="TD93" s="292"/>
      <c r="TE93" s="292"/>
      <c r="TF93" s="292"/>
      <c r="TG93" s="292"/>
      <c r="TH93" s="292"/>
      <c r="TI93" s="292"/>
      <c r="TJ93" s="292"/>
      <c r="TK93" s="292"/>
      <c r="TL93" s="292"/>
      <c r="TM93" s="292"/>
      <c r="TN93" s="292"/>
      <c r="TO93" s="292"/>
      <c r="TP93" s="292"/>
      <c r="TQ93" s="292"/>
      <c r="TR93" s="292"/>
      <c r="TS93" s="292"/>
      <c r="TT93" s="292"/>
      <c r="TU93" s="292"/>
      <c r="TV93" s="292"/>
      <c r="TW93" s="292"/>
      <c r="TX93" s="292"/>
      <c r="TY93" s="292"/>
      <c r="TZ93" s="292"/>
      <c r="UA93" s="292"/>
      <c r="UB93" s="292"/>
      <c r="UC93" s="292"/>
      <c r="UD93" s="292"/>
      <c r="UE93" s="292"/>
      <c r="UF93" s="292"/>
      <c r="UG93" s="292"/>
      <c r="UH93" s="292"/>
      <c r="UI93" s="292"/>
      <c r="UJ93" s="292"/>
      <c r="UK93" s="292"/>
      <c r="UL93" s="292"/>
      <c r="UM93" s="292"/>
      <c r="UN93" s="292"/>
      <c r="UO93" s="292"/>
      <c r="UP93" s="292"/>
      <c r="UQ93" s="292"/>
      <c r="UR93" s="292"/>
      <c r="US93" s="292"/>
      <c r="UT93" s="292"/>
      <c r="UU93" s="292"/>
      <c r="UV93" s="292"/>
      <c r="UW93" s="292"/>
      <c r="UX93" s="292"/>
      <c r="UY93" s="292"/>
      <c r="UZ93" s="292"/>
      <c r="VA93" s="292"/>
      <c r="VB93" s="292"/>
      <c r="VC93" s="292"/>
      <c r="VD93" s="292"/>
      <c r="VE93" s="292"/>
      <c r="VF93" s="292"/>
      <c r="VG93" s="292"/>
      <c r="VH93" s="292"/>
      <c r="VI93" s="292"/>
      <c r="VJ93" s="292"/>
      <c r="VK93" s="292"/>
      <c r="VL93" s="292"/>
      <c r="VM93" s="292"/>
      <c r="VN93" s="292"/>
      <c r="VO93" s="292"/>
      <c r="VP93" s="292"/>
      <c r="VQ93" s="292"/>
      <c r="VR93" s="292"/>
      <c r="VS93" s="292"/>
      <c r="VT93" s="292"/>
      <c r="VU93" s="292"/>
      <c r="VV93" s="292"/>
      <c r="VW93" s="292"/>
      <c r="VX93" s="292">
        <v>0</v>
      </c>
      <c r="VY93" s="292">
        <v>0</v>
      </c>
      <c r="VZ93" s="292">
        <v>0</v>
      </c>
      <c r="WA93" s="292">
        <v>0</v>
      </c>
      <c r="WB93" s="292">
        <v>0</v>
      </c>
      <c r="WC93" s="292">
        <v>0</v>
      </c>
      <c r="WD93" s="292">
        <v>0</v>
      </c>
      <c r="WE93" s="292">
        <v>0</v>
      </c>
      <c r="WF93" s="292">
        <v>0</v>
      </c>
      <c r="WG93" s="292">
        <v>0</v>
      </c>
      <c r="WH93" s="292">
        <v>0</v>
      </c>
      <c r="WI93" s="292">
        <v>0</v>
      </c>
      <c r="WJ93" s="292">
        <v>0</v>
      </c>
      <c r="WK93" s="292">
        <v>0</v>
      </c>
      <c r="WL93" s="292">
        <v>0</v>
      </c>
      <c r="WM93" s="292">
        <v>0</v>
      </c>
      <c r="WN93" s="292">
        <v>0</v>
      </c>
      <c r="WO93" s="159"/>
      <c r="WP93" s="292">
        <v>0</v>
      </c>
      <c r="WQ93" s="294">
        <v>0</v>
      </c>
      <c r="WR93" s="295">
        <v>0</v>
      </c>
      <c r="WS93" s="292">
        <v>0</v>
      </c>
      <c r="WU93" s="292">
        <v>0</v>
      </c>
      <c r="WV93" s="292">
        <v>0</v>
      </c>
      <c r="WW93" s="292">
        <v>0</v>
      </c>
      <c r="WX93" s="292">
        <v>0</v>
      </c>
      <c r="WY93" s="292">
        <v>0</v>
      </c>
      <c r="WZ93" s="292">
        <v>0</v>
      </c>
      <c r="XA93" s="292">
        <v>0</v>
      </c>
      <c r="XB93" s="292">
        <v>0</v>
      </c>
      <c r="XC93" s="292">
        <v>0</v>
      </c>
      <c r="XD93" s="292">
        <v>0</v>
      </c>
      <c r="XE93" s="292">
        <v>0</v>
      </c>
      <c r="XF93" s="292">
        <v>0</v>
      </c>
      <c r="XG93" s="292">
        <v>0</v>
      </c>
      <c r="XH93" s="266">
        <v>0</v>
      </c>
      <c r="XI93" s="292">
        <v>0</v>
      </c>
      <c r="XJ93" s="292">
        <v>0</v>
      </c>
      <c r="XK93" s="292">
        <v>0</v>
      </c>
      <c r="XL93" s="292">
        <v>0</v>
      </c>
      <c r="XM93" s="292">
        <v>0</v>
      </c>
      <c r="XN93" s="293"/>
      <c r="XO93" s="293"/>
      <c r="XP93" s="293"/>
      <c r="XQ93" s="293"/>
      <c r="XR93" s="293"/>
      <c r="XS93" s="293"/>
      <c r="XT93" s="293"/>
      <c r="XU93" s="293"/>
      <c r="XV93" s="293"/>
      <c r="XW93" s="293"/>
      <c r="XX93" s="293"/>
      <c r="XY93" s="293"/>
      <c r="XZ93" s="293"/>
      <c r="YA93" s="293"/>
      <c r="YB93" s="293"/>
      <c r="YC93" s="293"/>
      <c r="YD93" s="293"/>
      <c r="YE93" s="293"/>
      <c r="YF93" s="293"/>
      <c r="YG93" s="293"/>
      <c r="YH93" s="293"/>
      <c r="YI93" s="293"/>
      <c r="YJ93" s="293"/>
      <c r="YK93" s="293"/>
      <c r="YM93" s="292">
        <v>0</v>
      </c>
      <c r="YN93" s="292">
        <v>0</v>
      </c>
      <c r="YO93" s="292">
        <v>0</v>
      </c>
      <c r="ZQ93" s="159"/>
      <c r="ZR93" s="159"/>
      <c r="ZS93" s="159"/>
    </row>
    <row r="94" spans="1:695" hidden="1">
      <c r="A94" s="296"/>
      <c r="B94" s="297"/>
      <c r="C94" s="298"/>
      <c r="D94" s="297"/>
      <c r="E94" s="250"/>
      <c r="G94" s="251">
        <v>0</v>
      </c>
      <c r="H94" s="290"/>
      <c r="I94" s="257"/>
      <c r="J94" s="257"/>
      <c r="K94" s="257"/>
      <c r="L94" s="257"/>
      <c r="M94" s="257"/>
      <c r="N94" s="257"/>
      <c r="O94" s="257"/>
      <c r="P94" s="257"/>
      <c r="Q94" s="257"/>
      <c r="R94" s="257"/>
      <c r="S94" s="257"/>
      <c r="T94" s="257"/>
      <c r="U94" s="257"/>
      <c r="V94" s="265"/>
      <c r="W94" s="265"/>
      <c r="X94" s="265"/>
      <c r="Y94" s="265"/>
      <c r="Z94" s="265"/>
      <c r="AA94" s="257"/>
      <c r="AB94" s="257"/>
      <c r="AC94" s="299"/>
      <c r="AD94" s="265"/>
      <c r="AE94" s="265"/>
      <c r="AF94" s="265"/>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c r="FF94" s="257"/>
      <c r="FG94" s="257"/>
      <c r="FH94" s="257"/>
      <c r="FI94" s="257"/>
      <c r="FJ94" s="257"/>
      <c r="FK94" s="257"/>
      <c r="FL94" s="257"/>
      <c r="FM94" s="257"/>
      <c r="FN94" s="257"/>
      <c r="FO94" s="257"/>
      <c r="FP94" s="257"/>
      <c r="FQ94" s="257"/>
      <c r="FR94" s="257"/>
      <c r="FS94" s="257"/>
      <c r="FT94" s="257"/>
      <c r="FU94" s="257"/>
      <c r="FV94" s="257"/>
      <c r="FW94" s="257"/>
      <c r="FX94" s="257"/>
      <c r="FY94" s="257"/>
      <c r="FZ94" s="257"/>
      <c r="GA94" s="257"/>
      <c r="GB94" s="257"/>
      <c r="GC94" s="257"/>
      <c r="GD94" s="257"/>
      <c r="GE94" s="257"/>
      <c r="GF94" s="257"/>
      <c r="GG94" s="257"/>
      <c r="GH94" s="257"/>
      <c r="GI94" s="257"/>
      <c r="GJ94" s="257"/>
      <c r="GK94" s="257"/>
      <c r="GL94" s="257"/>
      <c r="GM94" s="257"/>
      <c r="GN94" s="257"/>
      <c r="GO94" s="257"/>
      <c r="GP94" s="257"/>
      <c r="GQ94" s="257"/>
      <c r="GR94" s="257"/>
      <c r="GS94" s="257"/>
      <c r="GT94" s="257"/>
      <c r="GU94" s="257"/>
      <c r="GV94" s="257"/>
      <c r="GW94" s="257"/>
      <c r="GX94" s="257"/>
      <c r="GY94" s="257"/>
      <c r="GZ94" s="257"/>
      <c r="HA94" s="257"/>
      <c r="HB94" s="257"/>
      <c r="HC94" s="257"/>
      <c r="HD94" s="257"/>
      <c r="HE94" s="257"/>
      <c r="HF94" s="257"/>
      <c r="HG94" s="257"/>
      <c r="HH94" s="257"/>
      <c r="HI94" s="257"/>
      <c r="HJ94" s="257"/>
      <c r="HK94" s="257"/>
      <c r="HL94" s="257"/>
      <c r="HM94" s="257"/>
      <c r="HN94" s="257"/>
      <c r="HO94" s="257"/>
      <c r="HP94" s="257"/>
      <c r="HQ94" s="257"/>
      <c r="HR94" s="257"/>
      <c r="HS94" s="257"/>
      <c r="HT94" s="257"/>
      <c r="HU94" s="257"/>
      <c r="HV94" s="257"/>
      <c r="HW94" s="257"/>
      <c r="HX94" s="257"/>
      <c r="HY94" s="257"/>
      <c r="HZ94" s="257"/>
      <c r="IA94" s="257"/>
      <c r="IB94" s="257"/>
      <c r="IC94" s="257"/>
      <c r="ID94" s="257"/>
      <c r="IE94" s="257"/>
      <c r="IF94" s="257"/>
      <c r="IG94" s="257"/>
      <c r="IH94" s="257"/>
      <c r="II94" s="257"/>
      <c r="IJ94" s="257"/>
      <c r="IK94" s="257"/>
      <c r="IL94" s="257"/>
      <c r="IM94" s="257"/>
      <c r="IN94" s="257"/>
      <c r="IO94" s="257"/>
      <c r="IP94" s="257"/>
      <c r="IQ94" s="257"/>
      <c r="IR94" s="257"/>
      <c r="IS94" s="257"/>
      <c r="IT94" s="257"/>
      <c r="IU94" s="257"/>
      <c r="IV94" s="257"/>
      <c r="IW94" s="257"/>
      <c r="IX94" s="257"/>
      <c r="IY94" s="257"/>
      <c r="IZ94" s="257"/>
      <c r="JA94" s="257"/>
      <c r="JB94" s="257"/>
      <c r="JC94" s="257"/>
      <c r="JD94" s="257"/>
      <c r="JE94" s="257"/>
      <c r="JF94" s="257"/>
      <c r="JG94" s="257"/>
      <c r="JH94" s="257"/>
      <c r="JI94" s="257"/>
      <c r="JJ94" s="257"/>
      <c r="JK94" s="257"/>
      <c r="JL94" s="257"/>
      <c r="JM94" s="257"/>
      <c r="JN94" s="257"/>
      <c r="JO94" s="257"/>
      <c r="JP94" s="257"/>
      <c r="JQ94" s="257"/>
      <c r="JR94" s="257"/>
      <c r="JS94" s="257"/>
      <c r="JT94" s="257"/>
      <c r="JU94" s="257"/>
      <c r="JV94" s="257"/>
      <c r="JW94" s="257"/>
      <c r="JX94" s="257"/>
      <c r="JY94" s="257"/>
      <c r="JZ94" s="257"/>
      <c r="KA94" s="257"/>
      <c r="KB94" s="257"/>
      <c r="KC94" s="257"/>
      <c r="KD94" s="257"/>
      <c r="KE94" s="257"/>
      <c r="KF94" s="257"/>
      <c r="KG94" s="257"/>
      <c r="KH94" s="257"/>
      <c r="KI94" s="257"/>
      <c r="KJ94" s="257"/>
      <c r="KK94" s="257"/>
      <c r="KL94" s="257"/>
      <c r="KM94" s="257"/>
      <c r="KN94" s="257"/>
      <c r="KO94" s="257"/>
      <c r="KP94" s="257"/>
      <c r="KQ94" s="257"/>
      <c r="KR94" s="257"/>
      <c r="KS94" s="257"/>
      <c r="KT94" s="257"/>
      <c r="KU94" s="257"/>
      <c r="KV94" s="257"/>
      <c r="KW94" s="257"/>
      <c r="KX94" s="257"/>
      <c r="KY94" s="257"/>
      <c r="KZ94" s="257"/>
      <c r="LA94" s="257"/>
      <c r="LB94" s="257"/>
      <c r="LC94" s="257"/>
      <c r="LD94" s="257"/>
      <c r="LE94" s="257"/>
      <c r="LF94" s="257"/>
      <c r="LG94" s="257"/>
      <c r="LH94" s="257"/>
      <c r="LI94" s="257"/>
      <c r="LJ94" s="257"/>
      <c r="LK94" s="257"/>
      <c r="LL94" s="257"/>
      <c r="LM94" s="257"/>
      <c r="LN94" s="257"/>
      <c r="LO94" s="257"/>
      <c r="LP94" s="257"/>
      <c r="LQ94" s="257"/>
      <c r="LR94" s="257"/>
      <c r="LS94" s="257"/>
      <c r="LT94" s="257"/>
      <c r="LU94" s="257"/>
      <c r="LV94" s="257"/>
      <c r="LW94" s="257"/>
      <c r="LX94" s="257"/>
      <c r="LY94" s="257"/>
      <c r="LZ94" s="257"/>
      <c r="MA94" s="257"/>
      <c r="MB94" s="257"/>
      <c r="MC94" s="257"/>
      <c r="MD94" s="257"/>
      <c r="ME94" s="257"/>
      <c r="MF94" s="257"/>
      <c r="MG94" s="257"/>
      <c r="MH94" s="257"/>
      <c r="MI94" s="257"/>
      <c r="MJ94" s="257"/>
      <c r="MK94" s="257"/>
      <c r="ML94" s="257"/>
      <c r="MM94" s="257"/>
      <c r="MN94" s="257"/>
      <c r="MO94" s="257"/>
      <c r="MP94" s="257"/>
      <c r="MQ94" s="257"/>
      <c r="MR94" s="257"/>
      <c r="MS94" s="257"/>
      <c r="MT94" s="257"/>
      <c r="MU94" s="257"/>
      <c r="MV94" s="257"/>
      <c r="MW94" s="257"/>
      <c r="MX94" s="257"/>
      <c r="MY94" s="257"/>
      <c r="MZ94" s="257"/>
      <c r="NA94" s="257"/>
      <c r="NB94" s="257"/>
      <c r="NC94" s="257"/>
      <c r="ND94" s="257"/>
      <c r="NE94" s="259"/>
      <c r="NF94" s="259"/>
      <c r="NG94" s="259"/>
      <c r="NH94" s="259"/>
      <c r="NI94" s="259"/>
      <c r="NJ94" s="259"/>
      <c r="NK94" s="259"/>
      <c r="NL94" s="259"/>
      <c r="NM94" s="259"/>
      <c r="NN94" s="259"/>
      <c r="NO94" s="259"/>
      <c r="NP94" s="259"/>
      <c r="NQ94" s="259"/>
      <c r="NR94" s="259"/>
      <c r="NS94" s="259"/>
      <c r="NT94" s="259"/>
      <c r="NU94" s="259"/>
      <c r="NV94" s="259"/>
      <c r="NW94" s="259"/>
      <c r="NX94" s="259"/>
      <c r="NY94" s="259"/>
      <c r="NZ94" s="259"/>
      <c r="OA94" s="259"/>
      <c r="OB94" s="259"/>
      <c r="OC94" s="259"/>
      <c r="OD94" s="259"/>
      <c r="OE94" s="259"/>
      <c r="OF94" s="259"/>
      <c r="OG94" s="259"/>
      <c r="OH94" s="259"/>
      <c r="OI94" s="259"/>
      <c r="OJ94" s="259"/>
      <c r="OK94" s="259"/>
      <c r="OL94" s="259"/>
      <c r="OM94" s="259"/>
      <c r="ON94" s="259"/>
      <c r="OO94" s="259"/>
      <c r="OP94" s="259"/>
      <c r="OQ94" s="259"/>
      <c r="OR94" s="259"/>
      <c r="OS94" s="259"/>
      <c r="OT94" s="259"/>
      <c r="OU94" s="259"/>
      <c r="OV94" s="259"/>
      <c r="OW94" s="259"/>
      <c r="OX94" s="259"/>
      <c r="OY94" s="259"/>
      <c r="OZ94" s="259"/>
      <c r="PA94" s="259"/>
      <c r="PB94" s="259"/>
      <c r="PC94" s="259"/>
      <c r="PD94" s="259"/>
      <c r="PE94" s="259"/>
      <c r="PF94" s="259"/>
      <c r="PG94" s="259"/>
      <c r="PH94" s="259"/>
      <c r="PI94" s="259"/>
      <c r="PJ94" s="259"/>
      <c r="PK94" s="259"/>
      <c r="PL94" s="259"/>
      <c r="PM94" s="259"/>
      <c r="PN94" s="259"/>
      <c r="PO94" s="259"/>
      <c r="PP94" s="259"/>
      <c r="PQ94" s="259"/>
      <c r="PR94" s="259"/>
      <c r="PS94" s="259"/>
      <c r="PT94" s="259"/>
      <c r="PU94" s="259"/>
      <c r="PV94" s="259"/>
      <c r="PW94" s="259"/>
      <c r="PX94" s="259"/>
      <c r="PY94" s="259"/>
      <c r="PZ94" s="259"/>
      <c r="QA94" s="259"/>
      <c r="QB94" s="259"/>
      <c r="QC94" s="259"/>
      <c r="QD94" s="259"/>
      <c r="QE94" s="259"/>
      <c r="QF94" s="259"/>
      <c r="QG94" s="259"/>
      <c r="QH94" s="259"/>
      <c r="QI94" s="259"/>
      <c r="QJ94" s="259"/>
      <c r="QK94" s="259"/>
      <c r="QL94" s="259"/>
      <c r="QM94" s="259"/>
      <c r="QN94" s="259"/>
      <c r="QP94" s="266">
        <v>0</v>
      </c>
      <c r="WM94" s="159"/>
      <c r="WN94" s="159"/>
      <c r="WO94" s="159"/>
      <c r="WP94" s="251"/>
      <c r="WQ94" s="219"/>
      <c r="WR94" s="171"/>
      <c r="XE94" s="159"/>
      <c r="XH94" s="266">
        <v>0</v>
      </c>
      <c r="YJ94" s="159"/>
      <c r="YK94" s="159"/>
      <c r="YM94" s="266"/>
      <c r="YN94" s="172"/>
      <c r="ZQ94" s="159"/>
      <c r="ZR94" s="159"/>
      <c r="ZS94" s="159"/>
    </row>
    <row r="95" spans="1:695" hidden="1">
      <c r="A95" s="296"/>
      <c r="B95" s="297" t="s">
        <v>463</v>
      </c>
      <c r="C95" s="298"/>
      <c r="D95" s="297" t="s">
        <v>463</v>
      </c>
      <c r="E95" s="250"/>
      <c r="G95" s="251">
        <v>0</v>
      </c>
      <c r="H95" s="290"/>
      <c r="I95" s="257"/>
      <c r="J95" s="257"/>
      <c r="K95" s="257"/>
      <c r="L95" s="257"/>
      <c r="M95" s="257"/>
      <c r="N95" s="257"/>
      <c r="O95" s="257"/>
      <c r="P95" s="257"/>
      <c r="Q95" s="257"/>
      <c r="R95" s="257"/>
      <c r="S95" s="257"/>
      <c r="T95" s="257"/>
      <c r="U95" s="257"/>
      <c r="V95" s="265"/>
      <c r="W95" s="265"/>
      <c r="X95" s="265"/>
      <c r="Y95" s="265"/>
      <c r="Z95" s="265"/>
      <c r="AA95" s="257"/>
      <c r="AB95" s="257"/>
      <c r="AC95" s="299"/>
      <c r="AD95" s="265"/>
      <c r="AE95" s="265"/>
      <c r="AF95" s="265"/>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57"/>
      <c r="GI95" s="257"/>
      <c r="GJ95" s="257"/>
      <c r="GK95" s="257"/>
      <c r="GL95" s="257"/>
      <c r="GM95" s="257"/>
      <c r="GN95" s="257"/>
      <c r="GO95" s="257"/>
      <c r="GP95" s="257"/>
      <c r="GQ95" s="257"/>
      <c r="GR95" s="257"/>
      <c r="GS95" s="257"/>
      <c r="GT95" s="257"/>
      <c r="GU95" s="257"/>
      <c r="GV95" s="257"/>
      <c r="GW95" s="257"/>
      <c r="GX95" s="257"/>
      <c r="GY95" s="257"/>
      <c r="GZ95" s="257"/>
      <c r="HA95" s="257"/>
      <c r="HB95" s="257"/>
      <c r="HC95" s="257"/>
      <c r="HD95" s="257"/>
      <c r="HE95" s="257"/>
      <c r="HF95" s="257"/>
      <c r="HG95" s="257"/>
      <c r="HH95" s="257"/>
      <c r="HI95" s="257"/>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7"/>
      <c r="IW95" s="257"/>
      <c r="IX95" s="257"/>
      <c r="IY95" s="257"/>
      <c r="IZ95" s="257"/>
      <c r="JA95" s="257"/>
      <c r="JB95" s="257"/>
      <c r="JC95" s="257"/>
      <c r="JD95" s="257"/>
      <c r="JE95" s="257"/>
      <c r="JF95" s="257"/>
      <c r="JG95" s="257"/>
      <c r="JH95" s="257"/>
      <c r="JI95" s="257"/>
      <c r="JJ95" s="257"/>
      <c r="JK95" s="257"/>
      <c r="JL95" s="257"/>
      <c r="JM95" s="257"/>
      <c r="JN95" s="257"/>
      <c r="JO95" s="257"/>
      <c r="JP95" s="257"/>
      <c r="JQ95" s="257"/>
      <c r="JR95" s="257"/>
      <c r="JS95" s="257"/>
      <c r="JT95" s="257"/>
      <c r="JU95" s="257"/>
      <c r="JV95" s="257"/>
      <c r="JW95" s="257"/>
      <c r="JX95" s="257"/>
      <c r="JY95" s="257"/>
      <c r="JZ95" s="257"/>
      <c r="KA95" s="257"/>
      <c r="KB95" s="257"/>
      <c r="KC95" s="257"/>
      <c r="KD95" s="257"/>
      <c r="KE95" s="257"/>
      <c r="KF95" s="257"/>
      <c r="KG95" s="257"/>
      <c r="KH95" s="257"/>
      <c r="KI95" s="257"/>
      <c r="KJ95" s="257"/>
      <c r="KK95" s="257"/>
      <c r="KL95" s="257"/>
      <c r="KM95" s="257"/>
      <c r="KN95" s="257"/>
      <c r="KO95" s="257"/>
      <c r="KP95" s="257"/>
      <c r="KQ95" s="257"/>
      <c r="KR95" s="257"/>
      <c r="KS95" s="257"/>
      <c r="KT95" s="257"/>
      <c r="KU95" s="257"/>
      <c r="KV95" s="257"/>
      <c r="KW95" s="257"/>
      <c r="KX95" s="257"/>
      <c r="KY95" s="257"/>
      <c r="KZ95" s="257"/>
      <c r="LA95" s="257"/>
      <c r="LB95" s="257"/>
      <c r="LC95" s="257"/>
      <c r="LD95" s="257"/>
      <c r="LE95" s="257"/>
      <c r="LF95" s="257"/>
      <c r="LG95" s="257"/>
      <c r="LH95" s="257"/>
      <c r="LI95" s="257"/>
      <c r="LJ95" s="257"/>
      <c r="LK95" s="257"/>
      <c r="LL95" s="257"/>
      <c r="LM95" s="257"/>
      <c r="LN95" s="257"/>
      <c r="LO95" s="257"/>
      <c r="LP95" s="257"/>
      <c r="LQ95" s="257"/>
      <c r="LR95" s="257"/>
      <c r="LS95" s="257"/>
      <c r="LT95" s="257"/>
      <c r="LU95" s="257"/>
      <c r="LV95" s="257"/>
      <c r="LW95" s="257"/>
      <c r="LX95" s="257"/>
      <c r="LY95" s="257"/>
      <c r="LZ95" s="257"/>
      <c r="MA95" s="257"/>
      <c r="MB95" s="257"/>
      <c r="MC95" s="257"/>
      <c r="MD95" s="257"/>
      <c r="ME95" s="257"/>
      <c r="MF95" s="257"/>
      <c r="MG95" s="257"/>
      <c r="MH95" s="257"/>
      <c r="MI95" s="257"/>
      <c r="MJ95" s="257"/>
      <c r="MK95" s="257"/>
      <c r="ML95" s="257"/>
      <c r="MM95" s="257"/>
      <c r="MN95" s="257"/>
      <c r="MO95" s="257"/>
      <c r="MP95" s="257"/>
      <c r="MQ95" s="257"/>
      <c r="MR95" s="257"/>
      <c r="MS95" s="257"/>
      <c r="MT95" s="257"/>
      <c r="MU95" s="257"/>
      <c r="MV95" s="257"/>
      <c r="MW95" s="257"/>
      <c r="MX95" s="257"/>
      <c r="MY95" s="257"/>
      <c r="MZ95" s="257"/>
      <c r="NA95" s="257"/>
      <c r="NB95" s="257"/>
      <c r="NC95" s="257"/>
      <c r="ND95" s="257"/>
      <c r="NE95" s="259"/>
      <c r="NF95" s="259"/>
      <c r="NG95" s="259"/>
      <c r="NH95" s="259"/>
      <c r="NI95" s="259"/>
      <c r="NJ95" s="259"/>
      <c r="NK95" s="259"/>
      <c r="NL95" s="259"/>
      <c r="NM95" s="259"/>
      <c r="NN95" s="259"/>
      <c r="NO95" s="259"/>
      <c r="NP95" s="259"/>
      <c r="NQ95" s="259"/>
      <c r="NR95" s="259"/>
      <c r="NS95" s="259"/>
      <c r="NT95" s="259"/>
      <c r="NU95" s="259"/>
      <c r="NV95" s="259"/>
      <c r="NW95" s="259"/>
      <c r="NX95" s="259"/>
      <c r="NY95" s="259"/>
      <c r="NZ95" s="259"/>
      <c r="OA95" s="259"/>
      <c r="OB95" s="259"/>
      <c r="OC95" s="259"/>
      <c r="OD95" s="259"/>
      <c r="OE95" s="259"/>
      <c r="OF95" s="259"/>
      <c r="OG95" s="259"/>
      <c r="OH95" s="259"/>
      <c r="OI95" s="259"/>
      <c r="OJ95" s="259"/>
      <c r="OK95" s="259"/>
      <c r="OL95" s="259"/>
      <c r="OM95" s="259"/>
      <c r="ON95" s="259"/>
      <c r="OO95" s="259"/>
      <c r="OP95" s="259"/>
      <c r="OQ95" s="259"/>
      <c r="OR95" s="259"/>
      <c r="OS95" s="259"/>
      <c r="OT95" s="259"/>
      <c r="OU95" s="259"/>
      <c r="OV95" s="259"/>
      <c r="OW95" s="259"/>
      <c r="OX95" s="259"/>
      <c r="OY95" s="259"/>
      <c r="OZ95" s="259"/>
      <c r="PA95" s="259"/>
      <c r="PB95" s="259"/>
      <c r="PC95" s="259"/>
      <c r="PD95" s="259"/>
      <c r="PE95" s="259"/>
      <c r="PF95" s="259"/>
      <c r="PG95" s="259"/>
      <c r="PH95" s="259"/>
      <c r="PI95" s="259"/>
      <c r="PJ95" s="259"/>
      <c r="PK95" s="259"/>
      <c r="PL95" s="259"/>
      <c r="PM95" s="259"/>
      <c r="PN95" s="259"/>
      <c r="PO95" s="259"/>
      <c r="PP95" s="259"/>
      <c r="PQ95" s="259"/>
      <c r="PR95" s="259"/>
      <c r="PS95" s="259"/>
      <c r="PT95" s="259"/>
      <c r="PU95" s="259"/>
      <c r="PV95" s="259"/>
      <c r="PW95" s="259"/>
      <c r="PX95" s="259"/>
      <c r="PY95" s="259"/>
      <c r="PZ95" s="259"/>
      <c r="QA95" s="259"/>
      <c r="QB95" s="259"/>
      <c r="QC95" s="259"/>
      <c r="QD95" s="259"/>
      <c r="QE95" s="259"/>
      <c r="QF95" s="259"/>
      <c r="QG95" s="259"/>
      <c r="QH95" s="259"/>
      <c r="QI95" s="259"/>
      <c r="QJ95" s="259"/>
      <c r="QK95" s="259"/>
      <c r="QL95" s="259"/>
      <c r="QM95" s="259"/>
      <c r="QN95" s="259"/>
      <c r="QP95" s="266">
        <v>0</v>
      </c>
      <c r="WM95" s="159"/>
      <c r="WN95" s="159"/>
      <c r="WO95" s="159"/>
      <c r="WP95" s="251">
        <v>0</v>
      </c>
      <c r="WQ95" s="219"/>
      <c r="WR95" s="171"/>
      <c r="XE95" s="159"/>
      <c r="XH95" s="266">
        <v>0</v>
      </c>
      <c r="YJ95" s="159"/>
      <c r="YK95" s="159"/>
      <c r="YM95" s="266"/>
      <c r="YN95" s="172"/>
      <c r="ZQ95" s="159"/>
      <c r="ZR95" s="159"/>
      <c r="ZS95" s="159"/>
    </row>
    <row r="96" spans="1:695" hidden="1">
      <c r="A96" s="296"/>
      <c r="B96" s="297" t="s">
        <v>464</v>
      </c>
      <c r="C96" s="298"/>
      <c r="D96" s="297" t="s">
        <v>464</v>
      </c>
      <c r="E96" s="250"/>
      <c r="G96" s="251">
        <v>0</v>
      </c>
      <c r="H96" s="290"/>
      <c r="I96" s="257"/>
      <c r="J96" s="257"/>
      <c r="K96" s="257"/>
      <c r="L96" s="257"/>
      <c r="M96" s="257"/>
      <c r="N96" s="257"/>
      <c r="O96" s="257"/>
      <c r="P96" s="257"/>
      <c r="Q96" s="257"/>
      <c r="R96" s="257"/>
      <c r="S96" s="257"/>
      <c r="T96" s="257"/>
      <c r="U96" s="257"/>
      <c r="V96" s="265"/>
      <c r="W96" s="265"/>
      <c r="X96" s="265"/>
      <c r="Y96" s="265"/>
      <c r="Z96" s="265"/>
      <c r="AA96" s="257"/>
      <c r="AB96" s="257"/>
      <c r="AC96" s="299"/>
      <c r="AD96" s="265"/>
      <c r="AE96" s="265"/>
      <c r="AF96" s="265"/>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c r="DP96" s="257"/>
      <c r="DQ96" s="257"/>
      <c r="DR96" s="257"/>
      <c r="DS96" s="257"/>
      <c r="DT96" s="257"/>
      <c r="DU96" s="257"/>
      <c r="DV96" s="257"/>
      <c r="DW96" s="257"/>
      <c r="DX96" s="257"/>
      <c r="DY96" s="257"/>
      <c r="DZ96" s="257"/>
      <c r="EA96" s="257"/>
      <c r="EB96" s="257"/>
      <c r="EC96" s="257"/>
      <c r="ED96" s="257"/>
      <c r="EE96" s="257"/>
      <c r="EF96" s="257"/>
      <c r="EG96" s="257"/>
      <c r="EH96" s="257"/>
      <c r="EI96" s="257"/>
      <c r="EJ96" s="257"/>
      <c r="EK96" s="257"/>
      <c r="EL96" s="257"/>
      <c r="EM96" s="257"/>
      <c r="EN96" s="257"/>
      <c r="EO96" s="257"/>
      <c r="EP96" s="257"/>
      <c r="EQ96" s="257"/>
      <c r="ER96" s="257"/>
      <c r="ES96" s="257"/>
      <c r="ET96" s="257"/>
      <c r="EU96" s="257"/>
      <c r="EV96" s="257"/>
      <c r="EW96" s="257"/>
      <c r="EX96" s="257"/>
      <c r="EY96" s="257"/>
      <c r="EZ96" s="257"/>
      <c r="FA96" s="257"/>
      <c r="FB96" s="257"/>
      <c r="FC96" s="257"/>
      <c r="FD96" s="257"/>
      <c r="FE96" s="257"/>
      <c r="FF96" s="257"/>
      <c r="FG96" s="257"/>
      <c r="FH96" s="257"/>
      <c r="FI96" s="257"/>
      <c r="FJ96" s="257"/>
      <c r="FK96" s="257"/>
      <c r="FL96" s="257"/>
      <c r="FM96" s="257"/>
      <c r="FN96" s="257"/>
      <c r="FO96" s="257"/>
      <c r="FP96" s="257"/>
      <c r="FQ96" s="257"/>
      <c r="FR96" s="257"/>
      <c r="FS96" s="257"/>
      <c r="FT96" s="257"/>
      <c r="FU96" s="257"/>
      <c r="FV96" s="257"/>
      <c r="FW96" s="257"/>
      <c r="FX96" s="257"/>
      <c r="FY96" s="257"/>
      <c r="FZ96" s="257"/>
      <c r="GA96" s="257"/>
      <c r="GB96" s="257"/>
      <c r="GC96" s="257"/>
      <c r="GD96" s="257"/>
      <c r="GE96" s="257"/>
      <c r="GF96" s="257"/>
      <c r="GG96" s="257"/>
      <c r="GH96" s="257"/>
      <c r="GI96" s="257"/>
      <c r="GJ96" s="257"/>
      <c r="GK96" s="257"/>
      <c r="GL96" s="257"/>
      <c r="GM96" s="257"/>
      <c r="GN96" s="257"/>
      <c r="GO96" s="257"/>
      <c r="GP96" s="257"/>
      <c r="GQ96" s="257"/>
      <c r="GR96" s="257"/>
      <c r="GS96" s="257"/>
      <c r="GT96" s="257"/>
      <c r="GU96" s="257"/>
      <c r="GV96" s="257"/>
      <c r="GW96" s="257"/>
      <c r="GX96" s="257"/>
      <c r="GY96" s="257"/>
      <c r="GZ96" s="257"/>
      <c r="HA96" s="257"/>
      <c r="HB96" s="257"/>
      <c r="HC96" s="257"/>
      <c r="HD96" s="257"/>
      <c r="HE96" s="257"/>
      <c r="HF96" s="257"/>
      <c r="HG96" s="257"/>
      <c r="HH96" s="257"/>
      <c r="HI96" s="257"/>
      <c r="HJ96" s="257"/>
      <c r="HK96" s="257"/>
      <c r="HL96" s="257"/>
      <c r="HM96" s="257"/>
      <c r="HN96" s="257"/>
      <c r="HO96" s="257"/>
      <c r="HP96" s="257"/>
      <c r="HQ96" s="257"/>
      <c r="HR96" s="257"/>
      <c r="HS96" s="257"/>
      <c r="HT96" s="257"/>
      <c r="HU96" s="257"/>
      <c r="HV96" s="257"/>
      <c r="HW96" s="257"/>
      <c r="HX96" s="257"/>
      <c r="HY96" s="257"/>
      <c r="HZ96" s="257"/>
      <c r="IA96" s="257"/>
      <c r="IB96" s="257"/>
      <c r="IC96" s="257"/>
      <c r="ID96" s="257"/>
      <c r="IE96" s="257"/>
      <c r="IF96" s="257"/>
      <c r="IG96" s="257"/>
      <c r="IH96" s="257"/>
      <c r="II96" s="257"/>
      <c r="IJ96" s="257"/>
      <c r="IK96" s="257"/>
      <c r="IL96" s="257"/>
      <c r="IM96" s="257"/>
      <c r="IN96" s="257"/>
      <c r="IO96" s="257"/>
      <c r="IP96" s="257"/>
      <c r="IQ96" s="257"/>
      <c r="IR96" s="257"/>
      <c r="IS96" s="257"/>
      <c r="IT96" s="257"/>
      <c r="IU96" s="257"/>
      <c r="IV96" s="257"/>
      <c r="IW96" s="257"/>
      <c r="IX96" s="257"/>
      <c r="IY96" s="257"/>
      <c r="IZ96" s="257"/>
      <c r="JA96" s="257"/>
      <c r="JB96" s="257"/>
      <c r="JC96" s="257"/>
      <c r="JD96" s="257"/>
      <c r="JE96" s="257"/>
      <c r="JF96" s="257"/>
      <c r="JG96" s="257"/>
      <c r="JH96" s="257"/>
      <c r="JI96" s="257"/>
      <c r="JJ96" s="257"/>
      <c r="JK96" s="257"/>
      <c r="JL96" s="257"/>
      <c r="JM96" s="257"/>
      <c r="JN96" s="257"/>
      <c r="JO96" s="257"/>
      <c r="JP96" s="257"/>
      <c r="JQ96" s="257"/>
      <c r="JR96" s="257"/>
      <c r="JS96" s="257"/>
      <c r="JT96" s="257"/>
      <c r="JU96" s="257"/>
      <c r="JV96" s="257"/>
      <c r="JW96" s="257"/>
      <c r="JX96" s="257"/>
      <c r="JY96" s="257"/>
      <c r="JZ96" s="257"/>
      <c r="KA96" s="257"/>
      <c r="KB96" s="257"/>
      <c r="KC96" s="257"/>
      <c r="KD96" s="257"/>
      <c r="KE96" s="257"/>
      <c r="KF96" s="257"/>
      <c r="KG96" s="257"/>
      <c r="KH96" s="257"/>
      <c r="KI96" s="257"/>
      <c r="KJ96" s="257"/>
      <c r="KK96" s="257"/>
      <c r="KL96" s="257"/>
      <c r="KM96" s="257"/>
      <c r="KN96" s="257"/>
      <c r="KO96" s="257"/>
      <c r="KP96" s="257"/>
      <c r="KQ96" s="257"/>
      <c r="KR96" s="257"/>
      <c r="KS96" s="257"/>
      <c r="KT96" s="257"/>
      <c r="KU96" s="257"/>
      <c r="KV96" s="257"/>
      <c r="KW96" s="257"/>
      <c r="KX96" s="257"/>
      <c r="KY96" s="257"/>
      <c r="KZ96" s="257"/>
      <c r="LA96" s="257"/>
      <c r="LB96" s="257"/>
      <c r="LC96" s="257"/>
      <c r="LD96" s="257"/>
      <c r="LE96" s="257"/>
      <c r="LF96" s="257"/>
      <c r="LG96" s="257"/>
      <c r="LH96" s="257"/>
      <c r="LI96" s="257"/>
      <c r="LJ96" s="257"/>
      <c r="LK96" s="257"/>
      <c r="LL96" s="257"/>
      <c r="LM96" s="257"/>
      <c r="LN96" s="257"/>
      <c r="LO96" s="257"/>
      <c r="LP96" s="257"/>
      <c r="LQ96" s="257"/>
      <c r="LR96" s="257"/>
      <c r="LS96" s="257"/>
      <c r="LT96" s="257"/>
      <c r="LU96" s="257"/>
      <c r="LV96" s="257"/>
      <c r="LW96" s="257"/>
      <c r="LX96" s="257"/>
      <c r="LY96" s="257"/>
      <c r="LZ96" s="257"/>
      <c r="MA96" s="257"/>
      <c r="MB96" s="257"/>
      <c r="MC96" s="257"/>
      <c r="MD96" s="257"/>
      <c r="ME96" s="257"/>
      <c r="MF96" s="257"/>
      <c r="MG96" s="257"/>
      <c r="MH96" s="257"/>
      <c r="MI96" s="257"/>
      <c r="MJ96" s="257"/>
      <c r="MK96" s="257"/>
      <c r="ML96" s="257"/>
      <c r="MM96" s="257"/>
      <c r="MN96" s="257"/>
      <c r="MO96" s="257"/>
      <c r="MP96" s="257"/>
      <c r="MQ96" s="257"/>
      <c r="MR96" s="257"/>
      <c r="MS96" s="257"/>
      <c r="MT96" s="257"/>
      <c r="MU96" s="257"/>
      <c r="MV96" s="257"/>
      <c r="MW96" s="257"/>
      <c r="MX96" s="257"/>
      <c r="MY96" s="257"/>
      <c r="MZ96" s="257"/>
      <c r="NA96" s="257"/>
      <c r="NB96" s="257"/>
      <c r="NC96" s="257"/>
      <c r="ND96" s="257"/>
      <c r="NE96" s="259"/>
      <c r="NF96" s="259"/>
      <c r="NG96" s="259"/>
      <c r="NH96" s="259"/>
      <c r="NI96" s="259"/>
      <c r="NJ96" s="259"/>
      <c r="NK96" s="259"/>
      <c r="NL96" s="259"/>
      <c r="NM96" s="259"/>
      <c r="NN96" s="259"/>
      <c r="NO96" s="259"/>
      <c r="NP96" s="259"/>
      <c r="NQ96" s="259"/>
      <c r="NR96" s="259"/>
      <c r="NS96" s="259"/>
      <c r="NT96" s="259"/>
      <c r="NU96" s="259"/>
      <c r="NV96" s="259"/>
      <c r="NW96" s="259"/>
      <c r="NX96" s="259"/>
      <c r="NY96" s="259"/>
      <c r="NZ96" s="259"/>
      <c r="OA96" s="259"/>
      <c r="OB96" s="259"/>
      <c r="OC96" s="259"/>
      <c r="OD96" s="259"/>
      <c r="OE96" s="259"/>
      <c r="OF96" s="259"/>
      <c r="OG96" s="259"/>
      <c r="OH96" s="259"/>
      <c r="OI96" s="259"/>
      <c r="OJ96" s="259"/>
      <c r="OK96" s="259"/>
      <c r="OL96" s="259"/>
      <c r="OM96" s="259"/>
      <c r="ON96" s="259"/>
      <c r="OO96" s="259"/>
      <c r="OP96" s="259"/>
      <c r="OQ96" s="259"/>
      <c r="OR96" s="259"/>
      <c r="OS96" s="259"/>
      <c r="OT96" s="259"/>
      <c r="OU96" s="259"/>
      <c r="OV96" s="259"/>
      <c r="OW96" s="259"/>
      <c r="OX96" s="259"/>
      <c r="OY96" s="259"/>
      <c r="OZ96" s="259"/>
      <c r="PA96" s="259"/>
      <c r="PB96" s="259"/>
      <c r="PC96" s="259"/>
      <c r="PD96" s="259"/>
      <c r="PE96" s="259"/>
      <c r="PF96" s="259"/>
      <c r="PG96" s="259"/>
      <c r="PH96" s="259"/>
      <c r="PI96" s="259"/>
      <c r="PJ96" s="259"/>
      <c r="PK96" s="259"/>
      <c r="PL96" s="259"/>
      <c r="PM96" s="259"/>
      <c r="PN96" s="259"/>
      <c r="PO96" s="259"/>
      <c r="PP96" s="259"/>
      <c r="PQ96" s="259"/>
      <c r="PR96" s="259"/>
      <c r="PS96" s="259"/>
      <c r="PT96" s="259"/>
      <c r="PU96" s="259"/>
      <c r="PV96" s="259"/>
      <c r="PW96" s="259"/>
      <c r="PX96" s="259"/>
      <c r="PY96" s="259"/>
      <c r="PZ96" s="259"/>
      <c r="QA96" s="259"/>
      <c r="QB96" s="259"/>
      <c r="QC96" s="259"/>
      <c r="QD96" s="259"/>
      <c r="QE96" s="259"/>
      <c r="QF96" s="259"/>
      <c r="QG96" s="259"/>
      <c r="QH96" s="259"/>
      <c r="QI96" s="259"/>
      <c r="QJ96" s="259"/>
      <c r="QK96" s="259"/>
      <c r="QL96" s="259"/>
      <c r="QM96" s="259"/>
      <c r="QN96" s="259"/>
      <c r="QP96" s="266">
        <v>0</v>
      </c>
      <c r="WM96" s="159"/>
      <c r="WN96" s="159"/>
      <c r="WO96" s="159"/>
      <c r="WP96" s="251">
        <v>0</v>
      </c>
      <c r="WQ96" s="219"/>
      <c r="WR96" s="171"/>
      <c r="XE96" s="159"/>
      <c r="XH96" s="266">
        <v>0</v>
      </c>
      <c r="YJ96" s="159"/>
      <c r="YK96" s="159"/>
      <c r="YM96" s="266"/>
      <c r="YN96" s="172"/>
      <c r="ZQ96" s="159"/>
      <c r="ZR96" s="159"/>
      <c r="ZS96" s="159"/>
    </row>
    <row r="97" spans="1:695" hidden="1">
      <c r="A97" s="296"/>
      <c r="B97" s="297" t="s">
        <v>465</v>
      </c>
      <c r="C97" s="298"/>
      <c r="D97" s="297" t="s">
        <v>465</v>
      </c>
      <c r="E97" s="250"/>
      <c r="G97" s="251">
        <v>0</v>
      </c>
      <c r="H97" s="290"/>
      <c r="I97" s="257"/>
      <c r="J97" s="257"/>
      <c r="K97" s="257"/>
      <c r="L97" s="257"/>
      <c r="M97" s="257"/>
      <c r="N97" s="257"/>
      <c r="O97" s="257"/>
      <c r="P97" s="257"/>
      <c r="Q97" s="257"/>
      <c r="R97" s="257"/>
      <c r="S97" s="257"/>
      <c r="T97" s="257"/>
      <c r="U97" s="257"/>
      <c r="V97" s="265"/>
      <c r="W97" s="265"/>
      <c r="X97" s="265"/>
      <c r="Y97" s="265"/>
      <c r="Z97" s="265"/>
      <c r="AA97" s="257"/>
      <c r="AB97" s="257"/>
      <c r="AC97" s="299"/>
      <c r="AD97" s="265"/>
      <c r="AE97" s="265"/>
      <c r="AF97" s="265"/>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c r="FF97" s="257"/>
      <c r="FG97" s="257"/>
      <c r="FH97" s="257"/>
      <c r="FI97" s="257"/>
      <c r="FJ97" s="257"/>
      <c r="FK97" s="257"/>
      <c r="FL97" s="257"/>
      <c r="FM97" s="257"/>
      <c r="FN97" s="257"/>
      <c r="FO97" s="257"/>
      <c r="FP97" s="257"/>
      <c r="FQ97" s="257"/>
      <c r="FR97" s="257"/>
      <c r="FS97" s="257"/>
      <c r="FT97" s="257"/>
      <c r="FU97" s="257"/>
      <c r="FV97" s="257"/>
      <c r="FW97" s="257"/>
      <c r="FX97" s="257"/>
      <c r="FY97" s="257"/>
      <c r="FZ97" s="257"/>
      <c r="GA97" s="257"/>
      <c r="GB97" s="257"/>
      <c r="GC97" s="257"/>
      <c r="GD97" s="257"/>
      <c r="GE97" s="257"/>
      <c r="GF97" s="257"/>
      <c r="GG97" s="257"/>
      <c r="GH97" s="257"/>
      <c r="GI97" s="257"/>
      <c r="GJ97" s="257"/>
      <c r="GK97" s="257"/>
      <c r="GL97" s="257"/>
      <c r="GM97" s="257"/>
      <c r="GN97" s="257"/>
      <c r="GO97" s="257"/>
      <c r="GP97" s="257"/>
      <c r="GQ97" s="257"/>
      <c r="GR97" s="257"/>
      <c r="GS97" s="257"/>
      <c r="GT97" s="257"/>
      <c r="GU97" s="257"/>
      <c r="GV97" s="257"/>
      <c r="GW97" s="257"/>
      <c r="GX97" s="257"/>
      <c r="GY97" s="257"/>
      <c r="GZ97" s="257"/>
      <c r="HA97" s="257"/>
      <c r="HB97" s="257"/>
      <c r="HC97" s="257"/>
      <c r="HD97" s="257"/>
      <c r="HE97" s="257"/>
      <c r="HF97" s="257"/>
      <c r="HG97" s="257"/>
      <c r="HH97" s="257"/>
      <c r="HI97" s="257"/>
      <c r="HJ97" s="257"/>
      <c r="HK97" s="257"/>
      <c r="HL97" s="257"/>
      <c r="HM97" s="257"/>
      <c r="HN97" s="257"/>
      <c r="HO97" s="257"/>
      <c r="HP97" s="257"/>
      <c r="HQ97" s="257"/>
      <c r="HR97" s="257"/>
      <c r="HS97" s="257"/>
      <c r="HT97" s="257"/>
      <c r="HU97" s="257"/>
      <c r="HV97" s="257"/>
      <c r="HW97" s="257"/>
      <c r="HX97" s="257"/>
      <c r="HY97" s="257"/>
      <c r="HZ97" s="257"/>
      <c r="IA97" s="257"/>
      <c r="IB97" s="257"/>
      <c r="IC97" s="257"/>
      <c r="ID97" s="257"/>
      <c r="IE97" s="257"/>
      <c r="IF97" s="257"/>
      <c r="IG97" s="257"/>
      <c r="IH97" s="257"/>
      <c r="II97" s="257"/>
      <c r="IJ97" s="257"/>
      <c r="IK97" s="257"/>
      <c r="IL97" s="257"/>
      <c r="IM97" s="257"/>
      <c r="IN97" s="257"/>
      <c r="IO97" s="257"/>
      <c r="IP97" s="257"/>
      <c r="IQ97" s="257"/>
      <c r="IR97" s="257"/>
      <c r="IS97" s="257"/>
      <c r="IT97" s="257"/>
      <c r="IU97" s="257"/>
      <c r="IV97" s="257"/>
      <c r="IW97" s="257"/>
      <c r="IX97" s="257"/>
      <c r="IY97" s="257"/>
      <c r="IZ97" s="257"/>
      <c r="JA97" s="257"/>
      <c r="JB97" s="257"/>
      <c r="JC97" s="257"/>
      <c r="JD97" s="257"/>
      <c r="JE97" s="257"/>
      <c r="JF97" s="257"/>
      <c r="JG97" s="257"/>
      <c r="JH97" s="257"/>
      <c r="JI97" s="257"/>
      <c r="JJ97" s="257"/>
      <c r="JK97" s="257"/>
      <c r="JL97" s="257"/>
      <c r="JM97" s="257"/>
      <c r="JN97" s="257"/>
      <c r="JO97" s="257"/>
      <c r="JP97" s="257"/>
      <c r="JQ97" s="257"/>
      <c r="JR97" s="257"/>
      <c r="JS97" s="257"/>
      <c r="JT97" s="257"/>
      <c r="JU97" s="257"/>
      <c r="JV97" s="257"/>
      <c r="JW97" s="257"/>
      <c r="JX97" s="257"/>
      <c r="JY97" s="257"/>
      <c r="JZ97" s="257"/>
      <c r="KA97" s="257"/>
      <c r="KB97" s="257"/>
      <c r="KC97" s="257"/>
      <c r="KD97" s="257"/>
      <c r="KE97" s="257"/>
      <c r="KF97" s="257"/>
      <c r="KG97" s="257"/>
      <c r="KH97" s="257"/>
      <c r="KI97" s="257"/>
      <c r="KJ97" s="257"/>
      <c r="KK97" s="257"/>
      <c r="KL97" s="257"/>
      <c r="KM97" s="257"/>
      <c r="KN97" s="257"/>
      <c r="KO97" s="257"/>
      <c r="KP97" s="257"/>
      <c r="KQ97" s="257"/>
      <c r="KR97" s="257"/>
      <c r="KS97" s="257"/>
      <c r="KT97" s="257"/>
      <c r="KU97" s="257"/>
      <c r="KV97" s="257"/>
      <c r="KW97" s="257"/>
      <c r="KX97" s="257"/>
      <c r="KY97" s="257"/>
      <c r="KZ97" s="257"/>
      <c r="LA97" s="257"/>
      <c r="LB97" s="257"/>
      <c r="LC97" s="257"/>
      <c r="LD97" s="257"/>
      <c r="LE97" s="257"/>
      <c r="LF97" s="257"/>
      <c r="LG97" s="257"/>
      <c r="LH97" s="257"/>
      <c r="LI97" s="257"/>
      <c r="LJ97" s="257"/>
      <c r="LK97" s="257"/>
      <c r="LL97" s="257"/>
      <c r="LM97" s="257"/>
      <c r="LN97" s="257"/>
      <c r="LO97" s="257"/>
      <c r="LP97" s="257"/>
      <c r="LQ97" s="257"/>
      <c r="LR97" s="257"/>
      <c r="LS97" s="257"/>
      <c r="LT97" s="257"/>
      <c r="LU97" s="257"/>
      <c r="LV97" s="257"/>
      <c r="LW97" s="257"/>
      <c r="LX97" s="257"/>
      <c r="LY97" s="257"/>
      <c r="LZ97" s="257"/>
      <c r="MA97" s="257"/>
      <c r="MB97" s="257"/>
      <c r="MC97" s="257"/>
      <c r="MD97" s="257"/>
      <c r="ME97" s="257"/>
      <c r="MF97" s="257"/>
      <c r="MG97" s="257"/>
      <c r="MH97" s="257"/>
      <c r="MI97" s="257"/>
      <c r="MJ97" s="257"/>
      <c r="MK97" s="257"/>
      <c r="ML97" s="257"/>
      <c r="MM97" s="257"/>
      <c r="MN97" s="257"/>
      <c r="MO97" s="257"/>
      <c r="MP97" s="257"/>
      <c r="MQ97" s="257"/>
      <c r="MR97" s="257"/>
      <c r="MS97" s="257"/>
      <c r="MT97" s="257"/>
      <c r="MU97" s="257"/>
      <c r="MV97" s="257"/>
      <c r="MW97" s="257"/>
      <c r="MX97" s="257"/>
      <c r="MY97" s="257"/>
      <c r="MZ97" s="257"/>
      <c r="NA97" s="257"/>
      <c r="NB97" s="257"/>
      <c r="NC97" s="257"/>
      <c r="ND97" s="257"/>
      <c r="NE97" s="259"/>
      <c r="NF97" s="259"/>
      <c r="NG97" s="259"/>
      <c r="NH97" s="259"/>
      <c r="NI97" s="259"/>
      <c r="NJ97" s="259"/>
      <c r="NK97" s="259"/>
      <c r="NL97" s="259"/>
      <c r="NM97" s="259"/>
      <c r="NN97" s="259"/>
      <c r="NO97" s="259"/>
      <c r="NP97" s="259"/>
      <c r="NQ97" s="259"/>
      <c r="NR97" s="259"/>
      <c r="NS97" s="259"/>
      <c r="NT97" s="259"/>
      <c r="NU97" s="259"/>
      <c r="NV97" s="259"/>
      <c r="NW97" s="259"/>
      <c r="NX97" s="259"/>
      <c r="NY97" s="259"/>
      <c r="NZ97" s="259"/>
      <c r="OA97" s="259"/>
      <c r="OB97" s="259"/>
      <c r="OC97" s="259"/>
      <c r="OD97" s="259"/>
      <c r="OE97" s="259"/>
      <c r="OF97" s="259"/>
      <c r="OG97" s="259"/>
      <c r="OH97" s="259"/>
      <c r="OI97" s="259"/>
      <c r="OJ97" s="259"/>
      <c r="OK97" s="259"/>
      <c r="OL97" s="259"/>
      <c r="OM97" s="259"/>
      <c r="ON97" s="259"/>
      <c r="OO97" s="259"/>
      <c r="OP97" s="259"/>
      <c r="OQ97" s="259"/>
      <c r="OR97" s="259"/>
      <c r="OS97" s="259"/>
      <c r="OT97" s="259"/>
      <c r="OU97" s="259"/>
      <c r="OV97" s="259"/>
      <c r="OW97" s="259"/>
      <c r="OX97" s="259"/>
      <c r="OY97" s="259"/>
      <c r="OZ97" s="259"/>
      <c r="PA97" s="259"/>
      <c r="PB97" s="259"/>
      <c r="PC97" s="259"/>
      <c r="PD97" s="259"/>
      <c r="PE97" s="259"/>
      <c r="PF97" s="259"/>
      <c r="PG97" s="259"/>
      <c r="PH97" s="259"/>
      <c r="PI97" s="259"/>
      <c r="PJ97" s="259"/>
      <c r="PK97" s="259"/>
      <c r="PL97" s="259"/>
      <c r="PM97" s="259"/>
      <c r="PN97" s="259"/>
      <c r="PO97" s="259"/>
      <c r="PP97" s="259"/>
      <c r="PQ97" s="259"/>
      <c r="PR97" s="259"/>
      <c r="PS97" s="259"/>
      <c r="PT97" s="259"/>
      <c r="PU97" s="259"/>
      <c r="PV97" s="259"/>
      <c r="PW97" s="259"/>
      <c r="PX97" s="259"/>
      <c r="PY97" s="259"/>
      <c r="PZ97" s="259"/>
      <c r="QA97" s="259"/>
      <c r="QB97" s="259"/>
      <c r="QC97" s="259"/>
      <c r="QD97" s="259"/>
      <c r="QE97" s="259"/>
      <c r="QF97" s="259"/>
      <c r="QG97" s="259"/>
      <c r="QH97" s="259"/>
      <c r="QI97" s="259"/>
      <c r="QJ97" s="259"/>
      <c r="QK97" s="259"/>
      <c r="QL97" s="259"/>
      <c r="QM97" s="259"/>
      <c r="QN97" s="259"/>
      <c r="QP97" s="266">
        <v>0</v>
      </c>
      <c r="WM97" s="159"/>
      <c r="WN97" s="159"/>
      <c r="WO97" s="159"/>
      <c r="WP97" s="251">
        <v>0</v>
      </c>
      <c r="WQ97" s="219"/>
      <c r="WR97" s="171"/>
      <c r="XE97" s="159"/>
      <c r="XH97" s="266">
        <v>0</v>
      </c>
      <c r="YJ97" s="159"/>
      <c r="YK97" s="159"/>
      <c r="YM97" s="266"/>
      <c r="YN97" s="172"/>
      <c r="ZQ97" s="159"/>
      <c r="ZR97" s="159"/>
      <c r="ZS97" s="159"/>
    </row>
    <row r="98" spans="1:695" ht="18">
      <c r="A98" s="261">
        <v>85</v>
      </c>
      <c r="B98" s="262" t="s">
        <v>261</v>
      </c>
      <c r="C98" s="240" t="s">
        <v>237</v>
      </c>
      <c r="D98" s="240" t="s">
        <v>262</v>
      </c>
      <c r="E98" s="250">
        <v>10043400</v>
      </c>
      <c r="F98" s="280" t="s">
        <v>309</v>
      </c>
      <c r="G98" s="251">
        <v>10043400</v>
      </c>
      <c r="H98" s="290"/>
      <c r="I98" s="257"/>
      <c r="J98" s="257"/>
      <c r="K98" s="257"/>
      <c r="L98" s="257">
        <v>2000000</v>
      </c>
      <c r="M98" s="257"/>
      <c r="N98" s="257">
        <v>9391900</v>
      </c>
      <c r="O98" s="257"/>
      <c r="P98" s="257"/>
      <c r="Q98" s="257"/>
      <c r="R98" s="257"/>
      <c r="S98" s="257"/>
      <c r="T98" s="257"/>
      <c r="U98" s="257"/>
      <c r="V98" s="265"/>
      <c r="W98" s="265"/>
      <c r="X98" s="265"/>
      <c r="Y98" s="265"/>
      <c r="Z98" s="265"/>
      <c r="AA98" s="257"/>
      <c r="AB98" s="257"/>
      <c r="AC98" s="257"/>
      <c r="AD98" s="265"/>
      <c r="AE98" s="265"/>
      <c r="AF98" s="265"/>
      <c r="AG98" s="257"/>
      <c r="AH98" s="257"/>
      <c r="AI98" s="257"/>
      <c r="AJ98" s="257"/>
      <c r="AK98" s="257"/>
      <c r="AL98" s="257"/>
      <c r="AM98" s="257"/>
      <c r="AN98" s="257"/>
      <c r="AO98" s="257"/>
      <c r="AP98" s="257"/>
      <c r="AQ98" s="257"/>
      <c r="AR98" s="257"/>
      <c r="AS98" s="257"/>
      <c r="AT98" s="257">
        <v>-1348500</v>
      </c>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c r="FF98" s="257"/>
      <c r="FG98" s="257"/>
      <c r="FH98" s="257"/>
      <c r="FI98" s="257"/>
      <c r="FJ98" s="257"/>
      <c r="FK98" s="257"/>
      <c r="FL98" s="257"/>
      <c r="FM98" s="257"/>
      <c r="FN98" s="257"/>
      <c r="FO98" s="257"/>
      <c r="FP98" s="257"/>
      <c r="FQ98" s="257"/>
      <c r="FR98" s="257"/>
      <c r="FS98" s="257"/>
      <c r="FT98" s="257"/>
      <c r="FU98" s="257"/>
      <c r="FV98" s="257"/>
      <c r="FW98" s="257"/>
      <c r="FX98" s="257"/>
      <c r="FY98" s="257"/>
      <c r="FZ98" s="257"/>
      <c r="GA98" s="257"/>
      <c r="GB98" s="257"/>
      <c r="GC98" s="257"/>
      <c r="GD98" s="257"/>
      <c r="GE98" s="257"/>
      <c r="GF98" s="257"/>
      <c r="GG98" s="257"/>
      <c r="GH98" s="257"/>
      <c r="GI98" s="257"/>
      <c r="GJ98" s="257"/>
      <c r="GK98" s="257"/>
      <c r="GL98" s="257"/>
      <c r="GM98" s="257"/>
      <c r="GN98" s="257"/>
      <c r="GO98" s="257"/>
      <c r="GP98" s="257"/>
      <c r="GQ98" s="257"/>
      <c r="GR98" s="257"/>
      <c r="GS98" s="257"/>
      <c r="GT98" s="257"/>
      <c r="GU98" s="257"/>
      <c r="GV98" s="257"/>
      <c r="GW98" s="257"/>
      <c r="GX98" s="257"/>
      <c r="GY98" s="257"/>
      <c r="GZ98" s="257"/>
      <c r="HA98" s="257"/>
      <c r="HB98" s="257"/>
      <c r="HC98" s="257"/>
      <c r="HD98" s="257"/>
      <c r="HE98" s="257"/>
      <c r="HF98" s="257"/>
      <c r="HG98" s="257"/>
      <c r="HH98" s="257"/>
      <c r="HI98" s="257"/>
      <c r="HJ98" s="257"/>
      <c r="HK98" s="257"/>
      <c r="HL98" s="257"/>
      <c r="HM98" s="257"/>
      <c r="HN98" s="257"/>
      <c r="HO98" s="257"/>
      <c r="HP98" s="257"/>
      <c r="HQ98" s="257"/>
      <c r="HR98" s="257"/>
      <c r="HS98" s="257"/>
      <c r="HT98" s="257"/>
      <c r="HU98" s="257"/>
      <c r="HV98" s="257"/>
      <c r="HW98" s="257"/>
      <c r="HX98" s="257"/>
      <c r="HY98" s="257"/>
      <c r="HZ98" s="257"/>
      <c r="IA98" s="257"/>
      <c r="IB98" s="257"/>
      <c r="IC98" s="257"/>
      <c r="ID98" s="257"/>
      <c r="IE98" s="257"/>
      <c r="IF98" s="257"/>
      <c r="IG98" s="257"/>
      <c r="IH98" s="257"/>
      <c r="II98" s="257"/>
      <c r="IJ98" s="257"/>
      <c r="IK98" s="257"/>
      <c r="IL98" s="257"/>
      <c r="IM98" s="257"/>
      <c r="IN98" s="257"/>
      <c r="IO98" s="257"/>
      <c r="IP98" s="257"/>
      <c r="IQ98" s="257"/>
      <c r="IR98" s="257"/>
      <c r="IS98" s="257"/>
      <c r="IT98" s="257"/>
      <c r="IU98" s="257"/>
      <c r="IV98" s="257"/>
      <c r="IW98" s="257"/>
      <c r="IX98" s="257"/>
      <c r="IY98" s="257"/>
      <c r="IZ98" s="257"/>
      <c r="JA98" s="257"/>
      <c r="JB98" s="257"/>
      <c r="JC98" s="257"/>
      <c r="JD98" s="257"/>
      <c r="JE98" s="257"/>
      <c r="JF98" s="257"/>
      <c r="JG98" s="257"/>
      <c r="JH98" s="257"/>
      <c r="JI98" s="257"/>
      <c r="JJ98" s="257"/>
      <c r="JK98" s="257"/>
      <c r="JL98" s="257"/>
      <c r="JM98" s="257"/>
      <c r="JN98" s="257"/>
      <c r="JO98" s="257"/>
      <c r="JP98" s="257"/>
      <c r="JQ98" s="257"/>
      <c r="JR98" s="257"/>
      <c r="JS98" s="257"/>
      <c r="JT98" s="257"/>
      <c r="JU98" s="257"/>
      <c r="JV98" s="257"/>
      <c r="JW98" s="257"/>
      <c r="JX98" s="257"/>
      <c r="JY98" s="257"/>
      <c r="JZ98" s="257"/>
      <c r="KA98" s="257"/>
      <c r="KB98" s="257"/>
      <c r="KC98" s="257"/>
      <c r="KD98" s="257"/>
      <c r="KE98" s="257"/>
      <c r="KF98" s="257"/>
      <c r="KG98" s="257"/>
      <c r="KH98" s="257"/>
      <c r="KI98" s="257"/>
      <c r="KJ98" s="257"/>
      <c r="KK98" s="257"/>
      <c r="KL98" s="257"/>
      <c r="KM98" s="257"/>
      <c r="KN98" s="257"/>
      <c r="KO98" s="257"/>
      <c r="KP98" s="257"/>
      <c r="KQ98" s="257"/>
      <c r="KR98" s="257"/>
      <c r="KS98" s="257"/>
      <c r="KT98" s="257"/>
      <c r="KU98" s="257"/>
      <c r="KV98" s="257"/>
      <c r="KW98" s="257"/>
      <c r="KX98" s="257"/>
      <c r="KY98" s="257"/>
      <c r="KZ98" s="257"/>
      <c r="LA98" s="257"/>
      <c r="LB98" s="257"/>
      <c r="LC98" s="257"/>
      <c r="LD98" s="257"/>
      <c r="LE98" s="257"/>
      <c r="LF98" s="257"/>
      <c r="LG98" s="257"/>
      <c r="LH98" s="257"/>
      <c r="LI98" s="257"/>
      <c r="LJ98" s="257"/>
      <c r="LK98" s="257"/>
      <c r="LL98" s="257"/>
      <c r="LM98" s="257"/>
      <c r="LN98" s="257"/>
      <c r="LO98" s="257"/>
      <c r="LP98" s="257"/>
      <c r="LQ98" s="257"/>
      <c r="LR98" s="257"/>
      <c r="LS98" s="257"/>
      <c r="LT98" s="257"/>
      <c r="LU98" s="257"/>
      <c r="LV98" s="257"/>
      <c r="LW98" s="257"/>
      <c r="LX98" s="257"/>
      <c r="LY98" s="257"/>
      <c r="LZ98" s="257"/>
      <c r="MA98" s="257"/>
      <c r="MB98" s="257"/>
      <c r="MC98" s="257"/>
      <c r="MD98" s="257"/>
      <c r="ME98" s="257"/>
      <c r="MF98" s="257"/>
      <c r="MG98" s="257"/>
      <c r="MH98" s="257"/>
      <c r="MI98" s="257"/>
      <c r="MJ98" s="257"/>
      <c r="MK98" s="257"/>
      <c r="ML98" s="257"/>
      <c r="MM98" s="257"/>
      <c r="MN98" s="257"/>
      <c r="MO98" s="257"/>
      <c r="MP98" s="257"/>
      <c r="MQ98" s="257"/>
      <c r="MR98" s="257"/>
      <c r="MS98" s="257"/>
      <c r="MT98" s="257"/>
      <c r="MU98" s="257"/>
      <c r="MV98" s="257"/>
      <c r="MW98" s="257"/>
      <c r="MX98" s="257"/>
      <c r="MY98" s="257"/>
      <c r="MZ98" s="257"/>
      <c r="NA98" s="257"/>
      <c r="NB98" s="257"/>
      <c r="NC98" s="257"/>
      <c r="ND98" s="257"/>
      <c r="NE98" s="259"/>
      <c r="NF98" s="259"/>
      <c r="NG98" s="259"/>
      <c r="NH98" s="259"/>
      <c r="NI98" s="259"/>
      <c r="NJ98" s="259"/>
      <c r="NK98" s="259"/>
      <c r="NL98" s="259"/>
      <c r="NM98" s="259"/>
      <c r="NN98" s="259"/>
      <c r="NO98" s="259"/>
      <c r="NP98" s="259"/>
      <c r="NQ98" s="259"/>
      <c r="NR98" s="259"/>
      <c r="NS98" s="259"/>
      <c r="NT98" s="259"/>
      <c r="NU98" s="259"/>
      <c r="NV98" s="259"/>
      <c r="NW98" s="259"/>
      <c r="NX98" s="259"/>
      <c r="NY98" s="259"/>
      <c r="NZ98" s="259"/>
      <c r="OA98" s="259"/>
      <c r="OB98" s="259"/>
      <c r="OC98" s="259"/>
      <c r="OD98" s="259"/>
      <c r="OE98" s="259"/>
      <c r="OF98" s="259"/>
      <c r="OG98" s="259"/>
      <c r="OH98" s="259"/>
      <c r="OI98" s="259"/>
      <c r="OJ98" s="259"/>
      <c r="OK98" s="259"/>
      <c r="OL98" s="259"/>
      <c r="OM98" s="259"/>
      <c r="ON98" s="259"/>
      <c r="OO98" s="259"/>
      <c r="OP98" s="259"/>
      <c r="OQ98" s="259"/>
      <c r="OR98" s="259"/>
      <c r="OS98" s="259"/>
      <c r="OT98" s="259"/>
      <c r="OU98" s="259"/>
      <c r="OV98" s="259"/>
      <c r="OW98" s="259"/>
      <c r="OX98" s="259"/>
      <c r="OY98" s="259"/>
      <c r="OZ98" s="259"/>
      <c r="PA98" s="259"/>
      <c r="PB98" s="259"/>
      <c r="PC98" s="259"/>
      <c r="PD98" s="259"/>
      <c r="PE98" s="259"/>
      <c r="PF98" s="259"/>
      <c r="PG98" s="259"/>
      <c r="PH98" s="259"/>
      <c r="PI98" s="259"/>
      <c r="PJ98" s="259"/>
      <c r="PK98" s="259"/>
      <c r="PL98" s="259"/>
      <c r="PM98" s="259"/>
      <c r="PN98" s="259"/>
      <c r="PO98" s="259"/>
      <c r="PP98" s="259"/>
      <c r="PQ98" s="259"/>
      <c r="PR98" s="259"/>
      <c r="PS98" s="259"/>
      <c r="PT98" s="259"/>
      <c r="PU98" s="259"/>
      <c r="PV98" s="259"/>
      <c r="PW98" s="259"/>
      <c r="PX98" s="259"/>
      <c r="PY98" s="259"/>
      <c r="PZ98" s="259"/>
      <c r="QA98" s="259"/>
      <c r="QB98" s="259"/>
      <c r="QC98" s="259"/>
      <c r="QD98" s="259"/>
      <c r="QE98" s="259"/>
      <c r="QF98" s="259"/>
      <c r="QG98" s="259"/>
      <c r="QH98" s="259"/>
      <c r="QI98" s="259"/>
      <c r="QJ98" s="259"/>
      <c r="QK98" s="259"/>
      <c r="QL98" s="259"/>
      <c r="QM98" s="259"/>
      <c r="QN98" s="259"/>
      <c r="QP98" s="266">
        <v>0</v>
      </c>
      <c r="WM98" s="159"/>
      <c r="WN98" s="159"/>
      <c r="WO98" s="159"/>
      <c r="WP98" s="251">
        <v>0</v>
      </c>
      <c r="WQ98" s="219"/>
      <c r="WR98" s="171"/>
      <c r="XE98" s="159"/>
      <c r="XH98" s="266">
        <v>0</v>
      </c>
      <c r="YJ98" s="159"/>
      <c r="YK98" s="159"/>
      <c r="YM98" s="266">
        <v>0</v>
      </c>
      <c r="YN98" s="172"/>
      <c r="ZQ98" s="159"/>
      <c r="ZR98" s="159"/>
      <c r="ZS98" s="159"/>
    </row>
    <row r="99" spans="1:695" ht="18">
      <c r="A99" s="261">
        <v>86</v>
      </c>
      <c r="B99" s="262" t="s">
        <v>263</v>
      </c>
      <c r="C99" s="240" t="s">
        <v>237</v>
      </c>
      <c r="D99" s="240" t="s">
        <v>264</v>
      </c>
      <c r="E99" s="250">
        <v>1455150</v>
      </c>
      <c r="F99" s="280" t="s">
        <v>315</v>
      </c>
      <c r="G99" s="251">
        <v>1455150</v>
      </c>
      <c r="H99" s="290"/>
      <c r="I99" s="257"/>
      <c r="J99" s="257"/>
      <c r="K99" s="257"/>
      <c r="L99" s="257">
        <v>100000</v>
      </c>
      <c r="M99" s="257">
        <v>8019800</v>
      </c>
      <c r="N99" s="257"/>
      <c r="O99" s="257"/>
      <c r="P99" s="257"/>
      <c r="Q99" s="257"/>
      <c r="R99" s="257"/>
      <c r="S99" s="257"/>
      <c r="T99" s="257"/>
      <c r="U99" s="257"/>
      <c r="V99" s="265"/>
      <c r="W99" s="265"/>
      <c r="X99" s="265"/>
      <c r="Y99" s="265"/>
      <c r="Z99" s="265"/>
      <c r="AA99" s="257"/>
      <c r="AB99" s="257"/>
      <c r="AC99" s="257"/>
      <c r="AD99" s="265"/>
      <c r="AE99" s="265"/>
      <c r="AF99" s="265"/>
      <c r="AG99" s="257">
        <v>-6664650</v>
      </c>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c r="FF99" s="257"/>
      <c r="FG99" s="257"/>
      <c r="FH99" s="257"/>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57"/>
      <c r="GI99" s="257"/>
      <c r="GJ99" s="257"/>
      <c r="GK99" s="257"/>
      <c r="GL99" s="257"/>
      <c r="GM99" s="257"/>
      <c r="GN99" s="257"/>
      <c r="GO99" s="257"/>
      <c r="GP99" s="257"/>
      <c r="GQ99" s="257"/>
      <c r="GR99" s="257"/>
      <c r="GS99" s="257"/>
      <c r="GT99" s="257"/>
      <c r="GU99" s="257"/>
      <c r="GV99" s="257"/>
      <c r="GW99" s="257"/>
      <c r="GX99" s="257"/>
      <c r="GY99" s="257"/>
      <c r="GZ99" s="257"/>
      <c r="HA99" s="257"/>
      <c r="HB99" s="257"/>
      <c r="HC99" s="257"/>
      <c r="HD99" s="257"/>
      <c r="HE99" s="257"/>
      <c r="HF99" s="257"/>
      <c r="HG99" s="257"/>
      <c r="HH99" s="257"/>
      <c r="HI99" s="257"/>
      <c r="HJ99" s="257"/>
      <c r="HK99" s="257"/>
      <c r="HL99" s="257"/>
      <c r="HM99" s="257"/>
      <c r="HN99" s="257"/>
      <c r="HO99" s="257"/>
      <c r="HP99" s="257"/>
      <c r="HQ99" s="257"/>
      <c r="HR99" s="257"/>
      <c r="HS99" s="257"/>
      <c r="HT99" s="257"/>
      <c r="HU99" s="257"/>
      <c r="HV99" s="257"/>
      <c r="HW99" s="257"/>
      <c r="HX99" s="257"/>
      <c r="HY99" s="257"/>
      <c r="HZ99" s="257"/>
      <c r="IA99" s="257"/>
      <c r="IB99" s="257"/>
      <c r="IC99" s="257"/>
      <c r="ID99" s="257"/>
      <c r="IE99" s="257"/>
      <c r="IF99" s="257"/>
      <c r="IG99" s="257"/>
      <c r="IH99" s="257"/>
      <c r="II99" s="257"/>
      <c r="IJ99" s="257"/>
      <c r="IK99" s="257"/>
      <c r="IL99" s="257"/>
      <c r="IM99" s="257"/>
      <c r="IN99" s="257"/>
      <c r="IO99" s="257"/>
      <c r="IP99" s="257"/>
      <c r="IQ99" s="257"/>
      <c r="IR99" s="257"/>
      <c r="IS99" s="257"/>
      <c r="IT99" s="257"/>
      <c r="IU99" s="257"/>
      <c r="IV99" s="257"/>
      <c r="IW99" s="257"/>
      <c r="IX99" s="257"/>
      <c r="IY99" s="257"/>
      <c r="IZ99" s="257"/>
      <c r="JA99" s="257"/>
      <c r="JB99" s="257"/>
      <c r="JC99" s="257"/>
      <c r="JD99" s="257"/>
      <c r="JE99" s="257"/>
      <c r="JF99" s="257"/>
      <c r="JG99" s="257"/>
      <c r="JH99" s="257"/>
      <c r="JI99" s="257"/>
      <c r="JJ99" s="257"/>
      <c r="JK99" s="257"/>
      <c r="JL99" s="257"/>
      <c r="JM99" s="257"/>
      <c r="JN99" s="257"/>
      <c r="JO99" s="257"/>
      <c r="JP99" s="257"/>
      <c r="JQ99" s="257"/>
      <c r="JR99" s="257"/>
      <c r="JS99" s="257"/>
      <c r="JT99" s="257"/>
      <c r="JU99" s="257"/>
      <c r="JV99" s="257"/>
      <c r="JW99" s="257"/>
      <c r="JX99" s="257"/>
      <c r="JY99" s="257"/>
      <c r="JZ99" s="257"/>
      <c r="KA99" s="257"/>
      <c r="KB99" s="257"/>
      <c r="KC99" s="257"/>
      <c r="KD99" s="257"/>
      <c r="KE99" s="257"/>
      <c r="KF99" s="257"/>
      <c r="KG99" s="257"/>
      <c r="KH99" s="257"/>
      <c r="KI99" s="257"/>
      <c r="KJ99" s="257"/>
      <c r="KK99" s="257"/>
      <c r="KL99" s="257"/>
      <c r="KM99" s="257"/>
      <c r="KN99" s="257"/>
      <c r="KO99" s="257"/>
      <c r="KP99" s="257"/>
      <c r="KQ99" s="257"/>
      <c r="KR99" s="257"/>
      <c r="KS99" s="257"/>
      <c r="KT99" s="257"/>
      <c r="KU99" s="257"/>
      <c r="KV99" s="257"/>
      <c r="KW99" s="257"/>
      <c r="KX99" s="257"/>
      <c r="KY99" s="257"/>
      <c r="KZ99" s="257"/>
      <c r="LA99" s="257"/>
      <c r="LB99" s="257"/>
      <c r="LC99" s="257"/>
      <c r="LD99" s="257"/>
      <c r="LE99" s="257"/>
      <c r="LF99" s="257"/>
      <c r="LG99" s="257"/>
      <c r="LH99" s="257"/>
      <c r="LI99" s="257"/>
      <c r="LJ99" s="257"/>
      <c r="LK99" s="257"/>
      <c r="LL99" s="257"/>
      <c r="LM99" s="257"/>
      <c r="LN99" s="257"/>
      <c r="LO99" s="257"/>
      <c r="LP99" s="257"/>
      <c r="LQ99" s="257"/>
      <c r="LR99" s="257"/>
      <c r="LS99" s="257"/>
      <c r="LT99" s="257"/>
      <c r="LU99" s="257"/>
      <c r="LV99" s="257"/>
      <c r="LW99" s="257"/>
      <c r="LX99" s="257"/>
      <c r="LY99" s="257"/>
      <c r="LZ99" s="257"/>
      <c r="MA99" s="257"/>
      <c r="MB99" s="257"/>
      <c r="MC99" s="257"/>
      <c r="MD99" s="257"/>
      <c r="ME99" s="257"/>
      <c r="MF99" s="257"/>
      <c r="MG99" s="257"/>
      <c r="MH99" s="257"/>
      <c r="MI99" s="257"/>
      <c r="MJ99" s="257"/>
      <c r="MK99" s="257"/>
      <c r="ML99" s="257"/>
      <c r="MM99" s="257"/>
      <c r="MN99" s="257"/>
      <c r="MO99" s="257"/>
      <c r="MP99" s="257"/>
      <c r="MQ99" s="257"/>
      <c r="MR99" s="257"/>
      <c r="MS99" s="257"/>
      <c r="MT99" s="257"/>
      <c r="MU99" s="257"/>
      <c r="MV99" s="257"/>
      <c r="MW99" s="257"/>
      <c r="MX99" s="257"/>
      <c r="MY99" s="257"/>
      <c r="MZ99" s="257"/>
      <c r="NA99" s="257"/>
      <c r="NB99" s="257"/>
      <c r="NC99" s="257"/>
      <c r="ND99" s="257"/>
      <c r="NE99" s="259"/>
      <c r="NF99" s="259"/>
      <c r="NG99" s="259"/>
      <c r="NH99" s="259"/>
      <c r="NI99" s="259"/>
      <c r="NJ99" s="259"/>
      <c r="NK99" s="259"/>
      <c r="NL99" s="259"/>
      <c r="NM99" s="259"/>
      <c r="NN99" s="259"/>
      <c r="NO99" s="259"/>
      <c r="NP99" s="259"/>
      <c r="NQ99" s="259"/>
      <c r="NR99" s="259"/>
      <c r="NS99" s="259"/>
      <c r="NT99" s="259"/>
      <c r="NU99" s="259"/>
      <c r="NV99" s="259"/>
      <c r="NW99" s="259"/>
      <c r="NX99" s="259"/>
      <c r="NY99" s="259"/>
      <c r="NZ99" s="259"/>
      <c r="OA99" s="259"/>
      <c r="OB99" s="259"/>
      <c r="OC99" s="259"/>
      <c r="OD99" s="259"/>
      <c r="OE99" s="259"/>
      <c r="OF99" s="259"/>
      <c r="OG99" s="259"/>
      <c r="OH99" s="259"/>
      <c r="OI99" s="259"/>
      <c r="OJ99" s="259"/>
      <c r="OK99" s="259"/>
      <c r="OL99" s="259"/>
      <c r="OM99" s="259"/>
      <c r="ON99" s="259"/>
      <c r="OO99" s="259"/>
      <c r="OP99" s="259"/>
      <c r="OQ99" s="259"/>
      <c r="OR99" s="259"/>
      <c r="OS99" s="259"/>
      <c r="OT99" s="259"/>
      <c r="OU99" s="259"/>
      <c r="OV99" s="259"/>
      <c r="OW99" s="259"/>
      <c r="OX99" s="259"/>
      <c r="OY99" s="259"/>
      <c r="OZ99" s="259"/>
      <c r="PA99" s="259"/>
      <c r="PB99" s="259"/>
      <c r="PC99" s="259"/>
      <c r="PD99" s="259"/>
      <c r="PE99" s="259"/>
      <c r="PF99" s="259"/>
      <c r="PG99" s="259"/>
      <c r="PH99" s="259"/>
      <c r="PI99" s="259"/>
      <c r="PJ99" s="259"/>
      <c r="PK99" s="259"/>
      <c r="PL99" s="259"/>
      <c r="PM99" s="259"/>
      <c r="PN99" s="259"/>
      <c r="PO99" s="259"/>
      <c r="PP99" s="259"/>
      <c r="PQ99" s="259"/>
      <c r="PR99" s="259"/>
      <c r="PS99" s="259"/>
      <c r="PT99" s="259"/>
      <c r="PU99" s="259"/>
      <c r="PV99" s="259"/>
      <c r="PW99" s="259"/>
      <c r="PX99" s="259"/>
      <c r="PY99" s="259"/>
      <c r="PZ99" s="259"/>
      <c r="QA99" s="259"/>
      <c r="QB99" s="259"/>
      <c r="QC99" s="259"/>
      <c r="QD99" s="259"/>
      <c r="QE99" s="259"/>
      <c r="QF99" s="259"/>
      <c r="QG99" s="259"/>
      <c r="QH99" s="259"/>
      <c r="QI99" s="259"/>
      <c r="QJ99" s="259"/>
      <c r="QK99" s="259"/>
      <c r="QL99" s="259"/>
      <c r="QM99" s="259"/>
      <c r="QN99" s="259"/>
      <c r="QP99" s="266">
        <v>0</v>
      </c>
      <c r="WM99" s="159"/>
      <c r="WN99" s="159"/>
      <c r="WO99" s="159"/>
      <c r="WP99" s="251">
        <v>0</v>
      </c>
      <c r="WQ99" s="219"/>
      <c r="WR99" s="171"/>
      <c r="XE99" s="159"/>
      <c r="XH99" s="266">
        <v>0</v>
      </c>
      <c r="YJ99" s="159"/>
      <c r="YK99" s="159"/>
      <c r="YM99" s="266">
        <v>0</v>
      </c>
      <c r="YN99" s="172"/>
      <c r="ZQ99" s="159"/>
      <c r="ZR99" s="159"/>
      <c r="ZS99" s="159"/>
    </row>
    <row r="100" spans="1:695">
      <c r="A100" s="283">
        <v>87</v>
      </c>
      <c r="B100" s="283" t="s">
        <v>466</v>
      </c>
      <c r="C100" s="283" t="s">
        <v>237</v>
      </c>
      <c r="D100" s="283" t="s">
        <v>266</v>
      </c>
      <c r="E100" s="250">
        <v>15699372</v>
      </c>
      <c r="F100" s="284" t="s">
        <v>466</v>
      </c>
      <c r="G100" s="251">
        <v>15699372</v>
      </c>
      <c r="H100" s="292">
        <v>24186800</v>
      </c>
      <c r="I100" s="292">
        <v>4264200</v>
      </c>
      <c r="J100" s="292">
        <v>301400</v>
      </c>
      <c r="K100" s="292">
        <v>276100</v>
      </c>
      <c r="L100" s="292">
        <v>27972600</v>
      </c>
      <c r="M100" s="292">
        <v>6724000</v>
      </c>
      <c r="N100" s="292">
        <v>2000000</v>
      </c>
      <c r="O100" s="292">
        <v>455000</v>
      </c>
      <c r="P100" s="292">
        <v>1276000</v>
      </c>
      <c r="Q100" s="292">
        <v>50000</v>
      </c>
      <c r="R100" s="292">
        <v>100000</v>
      </c>
      <c r="S100" s="292">
        <v>18890200</v>
      </c>
      <c r="T100" s="292">
        <v>0</v>
      </c>
      <c r="U100" s="292">
        <v>-17652300</v>
      </c>
      <c r="V100" s="292">
        <v>0</v>
      </c>
      <c r="W100" s="292">
        <v>0</v>
      </c>
      <c r="X100" s="292">
        <v>0</v>
      </c>
      <c r="Y100" s="292">
        <v>0</v>
      </c>
      <c r="Z100" s="292">
        <v>0</v>
      </c>
      <c r="AA100" s="292">
        <v>-25862200</v>
      </c>
      <c r="AB100" s="292">
        <v>-3664200</v>
      </c>
      <c r="AC100" s="292">
        <v>-4411900</v>
      </c>
      <c r="AD100" s="292">
        <v>-1188000</v>
      </c>
      <c r="AE100" s="292">
        <v>-396000</v>
      </c>
      <c r="AF100" s="292">
        <v>-16972400</v>
      </c>
      <c r="AG100" s="292">
        <v>0</v>
      </c>
      <c r="AH100" s="292">
        <v>-512168</v>
      </c>
      <c r="AI100" s="292">
        <v>0</v>
      </c>
      <c r="AJ100" s="292">
        <v>0</v>
      </c>
      <c r="AK100" s="292">
        <v>0</v>
      </c>
      <c r="AL100" s="292">
        <v>0</v>
      </c>
      <c r="AM100" s="292">
        <v>0</v>
      </c>
      <c r="AN100" s="292">
        <v>0</v>
      </c>
      <c r="AO100" s="292">
        <v>0</v>
      </c>
      <c r="AP100" s="292">
        <v>0</v>
      </c>
      <c r="AQ100" s="292">
        <v>0</v>
      </c>
      <c r="AR100" s="292">
        <v>0</v>
      </c>
      <c r="AS100" s="292">
        <v>-137760</v>
      </c>
      <c r="AT100" s="292">
        <v>0</v>
      </c>
      <c r="AU100" s="292">
        <v>0</v>
      </c>
      <c r="AV100" s="292">
        <v>0</v>
      </c>
      <c r="AW100" s="292">
        <v>0</v>
      </c>
      <c r="AX100" s="292">
        <v>0</v>
      </c>
      <c r="AY100" s="292">
        <v>0</v>
      </c>
      <c r="AZ100" s="292">
        <v>0</v>
      </c>
      <c r="BA100" s="292">
        <v>0</v>
      </c>
      <c r="BB100" s="292">
        <v>0</v>
      </c>
      <c r="BC100" s="292">
        <v>0</v>
      </c>
      <c r="BD100" s="292">
        <v>0</v>
      </c>
      <c r="BE100" s="292">
        <v>0</v>
      </c>
      <c r="BF100" s="292">
        <v>0</v>
      </c>
      <c r="BG100" s="292">
        <v>0</v>
      </c>
      <c r="BH100" s="292">
        <v>0</v>
      </c>
      <c r="BI100" s="292">
        <v>0</v>
      </c>
      <c r="BJ100" s="292">
        <v>0</v>
      </c>
      <c r="BK100" s="292">
        <v>0</v>
      </c>
      <c r="BL100" s="292">
        <v>0</v>
      </c>
      <c r="BM100" s="292">
        <v>0</v>
      </c>
      <c r="BN100" s="292">
        <v>0</v>
      </c>
      <c r="BO100" s="292">
        <v>0</v>
      </c>
      <c r="BP100" s="292">
        <v>0</v>
      </c>
      <c r="BQ100" s="292">
        <v>0</v>
      </c>
      <c r="BR100" s="292">
        <v>0</v>
      </c>
      <c r="BS100" s="292">
        <v>0</v>
      </c>
      <c r="BT100" s="292">
        <v>0</v>
      </c>
      <c r="BU100" s="292">
        <v>0</v>
      </c>
      <c r="BV100" s="292">
        <v>0</v>
      </c>
      <c r="BW100" s="292">
        <v>0</v>
      </c>
      <c r="BX100" s="292">
        <v>0</v>
      </c>
      <c r="BY100" s="292">
        <v>0</v>
      </c>
      <c r="BZ100" s="292">
        <v>0</v>
      </c>
      <c r="CA100" s="292">
        <v>0</v>
      </c>
      <c r="CB100" s="292">
        <v>0</v>
      </c>
      <c r="CC100" s="292">
        <v>0</v>
      </c>
      <c r="CD100" s="292">
        <v>0</v>
      </c>
      <c r="CE100" s="292">
        <v>0</v>
      </c>
      <c r="CF100" s="292">
        <v>0</v>
      </c>
      <c r="CG100" s="292">
        <v>0</v>
      </c>
      <c r="CH100" s="292">
        <v>0</v>
      </c>
      <c r="CI100" s="292">
        <v>0</v>
      </c>
      <c r="CJ100" s="292">
        <v>0</v>
      </c>
      <c r="CK100" s="292">
        <v>0</v>
      </c>
      <c r="CL100" s="292">
        <v>0</v>
      </c>
      <c r="CM100" s="292">
        <v>0</v>
      </c>
      <c r="CN100" s="292">
        <v>0</v>
      </c>
      <c r="CO100" s="292">
        <v>0</v>
      </c>
      <c r="CP100" s="292">
        <v>0</v>
      </c>
      <c r="CQ100" s="292">
        <v>0</v>
      </c>
      <c r="CR100" s="292">
        <v>0</v>
      </c>
      <c r="CS100" s="292">
        <v>0</v>
      </c>
      <c r="CT100" s="292"/>
      <c r="CU100" s="292">
        <v>0</v>
      </c>
      <c r="CV100" s="292">
        <v>0</v>
      </c>
      <c r="CW100" s="292">
        <v>0</v>
      </c>
      <c r="CX100" s="292">
        <v>0</v>
      </c>
      <c r="CY100" s="292">
        <v>0</v>
      </c>
      <c r="CZ100" s="292">
        <v>0</v>
      </c>
      <c r="DA100" s="292">
        <v>0</v>
      </c>
      <c r="DB100" s="292">
        <v>0</v>
      </c>
      <c r="DC100" s="292">
        <v>0</v>
      </c>
      <c r="DD100" s="292">
        <v>0</v>
      </c>
      <c r="DE100" s="292">
        <v>0</v>
      </c>
      <c r="DF100" s="292">
        <v>0</v>
      </c>
      <c r="DG100" s="292">
        <v>0</v>
      </c>
      <c r="DH100" s="292">
        <v>0</v>
      </c>
      <c r="DI100" s="292">
        <v>0</v>
      </c>
      <c r="DJ100" s="292">
        <v>0</v>
      </c>
      <c r="DK100" s="292">
        <v>0</v>
      </c>
      <c r="DL100" s="292">
        <v>0</v>
      </c>
      <c r="DM100" s="292">
        <v>0</v>
      </c>
      <c r="DN100" s="292">
        <v>0</v>
      </c>
      <c r="DO100" s="292">
        <v>0</v>
      </c>
      <c r="DP100" s="292">
        <v>0</v>
      </c>
      <c r="DQ100" s="292">
        <v>0</v>
      </c>
      <c r="DR100" s="292">
        <v>0</v>
      </c>
      <c r="DS100" s="292">
        <v>0</v>
      </c>
      <c r="DT100" s="292">
        <v>0</v>
      </c>
      <c r="DU100" s="292">
        <v>0</v>
      </c>
      <c r="DV100" s="292">
        <v>0</v>
      </c>
      <c r="DW100" s="292">
        <v>0</v>
      </c>
      <c r="DX100" s="292">
        <v>0</v>
      </c>
      <c r="DY100" s="292">
        <v>0</v>
      </c>
      <c r="DZ100" s="292">
        <v>0</v>
      </c>
      <c r="EA100" s="292">
        <v>0</v>
      </c>
      <c r="EB100" s="292">
        <v>0</v>
      </c>
      <c r="EC100" s="292">
        <v>0</v>
      </c>
      <c r="ED100" s="292">
        <v>0</v>
      </c>
      <c r="EE100" s="292">
        <v>0</v>
      </c>
      <c r="EF100" s="292">
        <v>0</v>
      </c>
      <c r="EG100" s="292">
        <v>0</v>
      </c>
      <c r="EH100" s="292">
        <v>0</v>
      </c>
      <c r="EI100" s="292">
        <v>0</v>
      </c>
      <c r="EJ100" s="292">
        <v>0</v>
      </c>
      <c r="EK100" s="292">
        <v>0</v>
      </c>
      <c r="EL100" s="292">
        <v>0</v>
      </c>
      <c r="EM100" s="292">
        <v>0</v>
      </c>
      <c r="EN100" s="292">
        <v>0</v>
      </c>
      <c r="EO100" s="292">
        <v>0</v>
      </c>
      <c r="EP100" s="292">
        <v>0</v>
      </c>
      <c r="EQ100" s="292">
        <v>0</v>
      </c>
      <c r="ER100" s="292">
        <v>0</v>
      </c>
      <c r="ES100" s="292">
        <v>0</v>
      </c>
      <c r="ET100" s="292">
        <v>0</v>
      </c>
      <c r="EU100" s="292">
        <v>0</v>
      </c>
      <c r="EV100" s="292">
        <v>0</v>
      </c>
      <c r="EW100" s="292">
        <v>0</v>
      </c>
      <c r="EX100" s="292">
        <v>0</v>
      </c>
      <c r="EY100" s="292">
        <v>0</v>
      </c>
      <c r="EZ100" s="292">
        <v>0</v>
      </c>
      <c r="FA100" s="292">
        <v>0</v>
      </c>
      <c r="FB100" s="292">
        <v>0</v>
      </c>
      <c r="FC100" s="292">
        <v>0</v>
      </c>
      <c r="FD100" s="292">
        <v>0</v>
      </c>
      <c r="FE100" s="292">
        <v>0</v>
      </c>
      <c r="FF100" s="292">
        <v>0</v>
      </c>
      <c r="FG100" s="292">
        <v>0</v>
      </c>
      <c r="FH100" s="292">
        <v>0</v>
      </c>
      <c r="FI100" s="292">
        <v>0</v>
      </c>
      <c r="FJ100" s="292">
        <v>0</v>
      </c>
      <c r="FK100" s="292">
        <v>0</v>
      </c>
      <c r="FL100" s="292">
        <v>0</v>
      </c>
      <c r="FM100" s="292">
        <v>0</v>
      </c>
      <c r="FN100" s="292">
        <v>0</v>
      </c>
      <c r="FO100" s="292">
        <v>0</v>
      </c>
      <c r="FP100" s="292">
        <v>0</v>
      </c>
      <c r="FQ100" s="292">
        <v>0</v>
      </c>
      <c r="FR100" s="292">
        <v>0</v>
      </c>
      <c r="FS100" s="292">
        <v>0</v>
      </c>
      <c r="FT100" s="292">
        <v>0</v>
      </c>
      <c r="FU100" s="292">
        <v>0</v>
      </c>
      <c r="FV100" s="292">
        <v>0</v>
      </c>
      <c r="FW100" s="292">
        <v>0</v>
      </c>
      <c r="FX100" s="292">
        <v>0</v>
      </c>
      <c r="FY100" s="292">
        <v>0</v>
      </c>
      <c r="FZ100" s="292">
        <v>0</v>
      </c>
      <c r="GA100" s="292">
        <v>0</v>
      </c>
      <c r="GB100" s="292">
        <v>0</v>
      </c>
      <c r="GC100" s="292">
        <v>0</v>
      </c>
      <c r="GD100" s="292">
        <v>0</v>
      </c>
      <c r="GE100" s="292">
        <v>0</v>
      </c>
      <c r="GF100" s="292">
        <v>0</v>
      </c>
      <c r="GG100" s="292">
        <v>0</v>
      </c>
      <c r="GH100" s="292">
        <v>0</v>
      </c>
      <c r="GI100" s="292">
        <v>0</v>
      </c>
      <c r="GJ100" s="292">
        <v>0</v>
      </c>
      <c r="GK100" s="292">
        <v>0</v>
      </c>
      <c r="GL100" s="292">
        <v>0</v>
      </c>
      <c r="GM100" s="292">
        <v>0</v>
      </c>
      <c r="GN100" s="292">
        <v>0</v>
      </c>
      <c r="GO100" s="292">
        <v>0</v>
      </c>
      <c r="GP100" s="292">
        <v>0</v>
      </c>
      <c r="GQ100" s="292">
        <v>0</v>
      </c>
      <c r="GR100" s="292">
        <v>0</v>
      </c>
      <c r="GS100" s="292">
        <v>0</v>
      </c>
      <c r="GT100" s="292">
        <v>0</v>
      </c>
      <c r="GU100" s="292">
        <v>0</v>
      </c>
      <c r="GV100" s="292">
        <v>0</v>
      </c>
      <c r="GW100" s="292">
        <v>0</v>
      </c>
      <c r="GX100" s="292">
        <v>0</v>
      </c>
      <c r="GY100" s="292">
        <v>0</v>
      </c>
      <c r="GZ100" s="292">
        <v>0</v>
      </c>
      <c r="HA100" s="292">
        <v>0</v>
      </c>
      <c r="HB100" s="292">
        <v>0</v>
      </c>
      <c r="HC100" s="292">
        <v>0</v>
      </c>
      <c r="HD100" s="292">
        <v>0</v>
      </c>
      <c r="HE100" s="292">
        <v>0</v>
      </c>
      <c r="HF100" s="292">
        <v>0</v>
      </c>
      <c r="HG100" s="292">
        <v>0</v>
      </c>
      <c r="HH100" s="292">
        <v>0</v>
      </c>
      <c r="HI100" s="292">
        <v>0</v>
      </c>
      <c r="HJ100" s="292">
        <v>0</v>
      </c>
      <c r="HK100" s="292">
        <v>0</v>
      </c>
      <c r="HL100" s="292">
        <v>0</v>
      </c>
      <c r="HM100" s="292">
        <v>0</v>
      </c>
      <c r="HN100" s="292">
        <v>0</v>
      </c>
      <c r="HO100" s="292">
        <v>0</v>
      </c>
      <c r="HP100" s="292">
        <v>0</v>
      </c>
      <c r="HQ100" s="292">
        <v>0</v>
      </c>
      <c r="HR100" s="292">
        <v>0</v>
      </c>
      <c r="HS100" s="292">
        <v>0</v>
      </c>
      <c r="HT100" s="292">
        <v>0</v>
      </c>
      <c r="HU100" s="292">
        <v>0</v>
      </c>
      <c r="HV100" s="292">
        <v>0</v>
      </c>
      <c r="HW100" s="292">
        <v>0</v>
      </c>
      <c r="HX100" s="292">
        <v>0</v>
      </c>
      <c r="HY100" s="292">
        <v>0</v>
      </c>
      <c r="HZ100" s="292">
        <v>0</v>
      </c>
      <c r="IA100" s="292">
        <v>0</v>
      </c>
      <c r="IB100" s="292">
        <v>0</v>
      </c>
      <c r="IC100" s="292">
        <v>0</v>
      </c>
      <c r="ID100" s="292">
        <v>0</v>
      </c>
      <c r="IE100" s="292">
        <v>0</v>
      </c>
      <c r="IF100" s="292">
        <v>0</v>
      </c>
      <c r="IG100" s="292">
        <v>0</v>
      </c>
      <c r="IH100" s="292">
        <v>0</v>
      </c>
      <c r="II100" s="292">
        <v>0</v>
      </c>
      <c r="IJ100" s="292">
        <v>0</v>
      </c>
      <c r="IK100" s="292">
        <v>0</v>
      </c>
      <c r="IL100" s="292">
        <v>0</v>
      </c>
      <c r="IM100" s="292">
        <v>0</v>
      </c>
      <c r="IN100" s="292">
        <v>0</v>
      </c>
      <c r="IO100" s="292">
        <v>0</v>
      </c>
      <c r="IP100" s="292">
        <v>0</v>
      </c>
      <c r="IQ100" s="292">
        <v>0</v>
      </c>
      <c r="IR100" s="292">
        <v>0</v>
      </c>
      <c r="IS100" s="292">
        <v>0</v>
      </c>
      <c r="IT100" s="292">
        <v>0</v>
      </c>
      <c r="IU100" s="292">
        <v>0</v>
      </c>
      <c r="IV100" s="292">
        <v>0</v>
      </c>
      <c r="IW100" s="292">
        <v>0</v>
      </c>
      <c r="IX100" s="292">
        <v>0</v>
      </c>
      <c r="IY100" s="292">
        <v>0</v>
      </c>
      <c r="IZ100" s="292">
        <v>0</v>
      </c>
      <c r="JA100" s="292">
        <v>0</v>
      </c>
      <c r="JB100" s="292">
        <v>0</v>
      </c>
      <c r="JC100" s="292">
        <v>0</v>
      </c>
      <c r="JD100" s="292">
        <v>0</v>
      </c>
      <c r="JE100" s="292">
        <v>0</v>
      </c>
      <c r="JF100" s="292">
        <v>0</v>
      </c>
      <c r="JG100" s="292">
        <v>0</v>
      </c>
      <c r="JH100" s="292">
        <v>0</v>
      </c>
      <c r="JI100" s="292">
        <v>0</v>
      </c>
      <c r="JJ100" s="292">
        <v>0</v>
      </c>
      <c r="JK100" s="292">
        <v>0</v>
      </c>
      <c r="JL100" s="292">
        <v>0</v>
      </c>
      <c r="JM100" s="292">
        <v>0</v>
      </c>
      <c r="JN100" s="292">
        <v>0</v>
      </c>
      <c r="JO100" s="292">
        <v>0</v>
      </c>
      <c r="JP100" s="292">
        <v>0</v>
      </c>
      <c r="JQ100" s="292">
        <v>0</v>
      </c>
      <c r="JR100" s="292">
        <v>0</v>
      </c>
      <c r="JS100" s="292">
        <v>0</v>
      </c>
      <c r="JT100" s="292">
        <v>0</v>
      </c>
      <c r="JU100" s="292">
        <v>0</v>
      </c>
      <c r="JV100" s="292">
        <v>0</v>
      </c>
      <c r="JW100" s="292">
        <v>0</v>
      </c>
      <c r="JX100" s="292">
        <v>0</v>
      </c>
      <c r="JY100" s="292">
        <v>0</v>
      </c>
      <c r="JZ100" s="292">
        <v>0</v>
      </c>
      <c r="KA100" s="292">
        <v>0</v>
      </c>
      <c r="KB100" s="292">
        <v>0</v>
      </c>
      <c r="KC100" s="292">
        <v>0</v>
      </c>
      <c r="KD100" s="292">
        <v>0</v>
      </c>
      <c r="KE100" s="292">
        <v>0</v>
      </c>
      <c r="KF100" s="292">
        <v>0</v>
      </c>
      <c r="KG100" s="292">
        <v>0</v>
      </c>
      <c r="KH100" s="292">
        <v>0</v>
      </c>
      <c r="KI100" s="292">
        <v>0</v>
      </c>
      <c r="KJ100" s="292">
        <v>0</v>
      </c>
      <c r="KK100" s="292">
        <v>0</v>
      </c>
      <c r="KL100" s="292">
        <v>0</v>
      </c>
      <c r="KM100" s="292">
        <v>0</v>
      </c>
      <c r="KN100" s="292">
        <v>0</v>
      </c>
      <c r="KO100" s="292">
        <v>0</v>
      </c>
      <c r="KP100" s="292">
        <v>0</v>
      </c>
      <c r="KQ100" s="292">
        <v>0</v>
      </c>
      <c r="KR100" s="292">
        <v>0</v>
      </c>
      <c r="KS100" s="292">
        <v>0</v>
      </c>
      <c r="KT100" s="292">
        <v>0</v>
      </c>
      <c r="KU100" s="292">
        <v>0</v>
      </c>
      <c r="KV100" s="292">
        <v>0</v>
      </c>
      <c r="KW100" s="292">
        <v>0</v>
      </c>
      <c r="KX100" s="292">
        <v>0</v>
      </c>
      <c r="KY100" s="292">
        <v>0</v>
      </c>
      <c r="KZ100" s="292">
        <v>0</v>
      </c>
      <c r="LA100" s="292">
        <v>0</v>
      </c>
      <c r="LB100" s="292">
        <v>0</v>
      </c>
      <c r="LC100" s="292">
        <v>0</v>
      </c>
      <c r="LD100" s="292">
        <v>0</v>
      </c>
      <c r="LE100" s="292">
        <v>0</v>
      </c>
      <c r="LF100" s="292">
        <v>0</v>
      </c>
      <c r="LG100" s="292">
        <v>0</v>
      </c>
      <c r="LH100" s="292">
        <v>0</v>
      </c>
      <c r="LI100" s="292">
        <v>0</v>
      </c>
      <c r="LJ100" s="292">
        <v>0</v>
      </c>
      <c r="LK100" s="292">
        <v>0</v>
      </c>
      <c r="LL100" s="292">
        <v>0</v>
      </c>
      <c r="LM100" s="292">
        <v>0</v>
      </c>
      <c r="LN100" s="292">
        <v>0</v>
      </c>
      <c r="LO100" s="292">
        <v>0</v>
      </c>
      <c r="LP100" s="292">
        <v>0</v>
      </c>
      <c r="LQ100" s="292">
        <v>0</v>
      </c>
      <c r="LR100" s="292">
        <v>0</v>
      </c>
      <c r="LS100" s="292">
        <v>0</v>
      </c>
      <c r="LT100" s="292">
        <v>0</v>
      </c>
      <c r="LU100" s="292">
        <v>0</v>
      </c>
      <c r="LV100" s="292">
        <v>0</v>
      </c>
      <c r="LW100" s="292">
        <v>0</v>
      </c>
      <c r="LX100" s="292">
        <v>0</v>
      </c>
      <c r="LY100" s="292">
        <v>0</v>
      </c>
      <c r="LZ100" s="292">
        <v>0</v>
      </c>
      <c r="MA100" s="292">
        <v>0</v>
      </c>
      <c r="MB100" s="292">
        <v>0</v>
      </c>
      <c r="MC100" s="292">
        <v>0</v>
      </c>
      <c r="MD100" s="292">
        <v>0</v>
      </c>
      <c r="ME100" s="292">
        <v>0</v>
      </c>
      <c r="MF100" s="292">
        <v>0</v>
      </c>
      <c r="MG100" s="292">
        <v>0</v>
      </c>
      <c r="MH100" s="292">
        <v>0</v>
      </c>
      <c r="MI100" s="292">
        <v>0</v>
      </c>
      <c r="MJ100" s="292">
        <v>0</v>
      </c>
      <c r="MK100" s="292">
        <v>0</v>
      </c>
      <c r="ML100" s="292">
        <v>0</v>
      </c>
      <c r="MM100" s="292">
        <v>0</v>
      </c>
      <c r="MN100" s="292">
        <v>0</v>
      </c>
      <c r="MO100" s="292">
        <v>0</v>
      </c>
      <c r="MP100" s="292">
        <v>0</v>
      </c>
      <c r="MQ100" s="292">
        <v>0</v>
      </c>
      <c r="MR100" s="292">
        <v>0</v>
      </c>
      <c r="MS100" s="292">
        <v>0</v>
      </c>
      <c r="MT100" s="292">
        <v>0</v>
      </c>
      <c r="MU100" s="292">
        <v>0</v>
      </c>
      <c r="MV100" s="292">
        <v>0</v>
      </c>
      <c r="MW100" s="292">
        <v>0</v>
      </c>
      <c r="MX100" s="292">
        <v>0</v>
      </c>
      <c r="MY100" s="292">
        <v>0</v>
      </c>
      <c r="MZ100" s="292">
        <v>0</v>
      </c>
      <c r="NA100" s="292">
        <v>0</v>
      </c>
      <c r="NB100" s="292">
        <v>0</v>
      </c>
      <c r="NC100" s="292">
        <v>0</v>
      </c>
      <c r="ND100" s="292">
        <v>0</v>
      </c>
      <c r="NE100" s="293"/>
      <c r="NF100" s="293"/>
      <c r="NG100" s="293"/>
      <c r="NH100" s="293"/>
      <c r="NI100" s="293"/>
      <c r="NJ100" s="293"/>
      <c r="NK100" s="293"/>
      <c r="NL100" s="293"/>
      <c r="NM100" s="293"/>
      <c r="NN100" s="293"/>
      <c r="NO100" s="293"/>
      <c r="NP100" s="293"/>
      <c r="NQ100" s="293"/>
      <c r="NR100" s="293"/>
      <c r="NS100" s="293"/>
      <c r="NT100" s="293"/>
      <c r="NU100" s="293"/>
      <c r="NV100" s="293"/>
      <c r="NW100" s="293"/>
      <c r="NX100" s="293"/>
      <c r="NY100" s="293"/>
      <c r="NZ100" s="293"/>
      <c r="OA100" s="293"/>
      <c r="OB100" s="293"/>
      <c r="OC100" s="293"/>
      <c r="OD100" s="293"/>
      <c r="OE100" s="293"/>
      <c r="OF100" s="293"/>
      <c r="OG100" s="293"/>
      <c r="OH100" s="293"/>
      <c r="OI100" s="293"/>
      <c r="OJ100" s="293"/>
      <c r="OK100" s="293"/>
      <c r="OL100" s="293"/>
      <c r="OM100" s="293"/>
      <c r="ON100" s="293"/>
      <c r="OO100" s="293"/>
      <c r="OP100" s="293"/>
      <c r="OQ100" s="293"/>
      <c r="OR100" s="293"/>
      <c r="OS100" s="293"/>
      <c r="OT100" s="293"/>
      <c r="OU100" s="293"/>
      <c r="OV100" s="293"/>
      <c r="OW100" s="293"/>
      <c r="OX100" s="293"/>
      <c r="OY100" s="293"/>
      <c r="OZ100" s="293"/>
      <c r="PA100" s="293"/>
      <c r="PB100" s="293"/>
      <c r="PC100" s="293"/>
      <c r="PD100" s="293"/>
      <c r="PE100" s="293"/>
      <c r="PF100" s="293"/>
      <c r="PG100" s="293"/>
      <c r="PH100" s="293"/>
      <c r="PI100" s="293"/>
      <c r="PJ100" s="293"/>
      <c r="PK100" s="293"/>
      <c r="PL100" s="293"/>
      <c r="PM100" s="293"/>
      <c r="PN100" s="293"/>
      <c r="PO100" s="293"/>
      <c r="PP100" s="293"/>
      <c r="PQ100" s="293"/>
      <c r="PR100" s="293"/>
      <c r="PS100" s="293"/>
      <c r="PT100" s="293"/>
      <c r="PU100" s="293"/>
      <c r="PV100" s="293"/>
      <c r="PW100" s="293"/>
      <c r="PX100" s="293"/>
      <c r="PY100" s="293"/>
      <c r="PZ100" s="293"/>
      <c r="QA100" s="293"/>
      <c r="QB100" s="293"/>
      <c r="QC100" s="293"/>
      <c r="QD100" s="293"/>
      <c r="QE100" s="293"/>
      <c r="QF100" s="293"/>
      <c r="QG100" s="293"/>
      <c r="QH100" s="293"/>
      <c r="QI100" s="293"/>
      <c r="QJ100" s="293"/>
      <c r="QK100" s="293"/>
      <c r="QL100" s="293"/>
      <c r="QM100" s="293"/>
      <c r="QN100" s="293"/>
      <c r="QP100" s="292">
        <v>0</v>
      </c>
      <c r="QQ100" s="292">
        <v>0</v>
      </c>
      <c r="QR100" s="292">
        <v>0</v>
      </c>
      <c r="QS100" s="292">
        <v>0</v>
      </c>
      <c r="QT100" s="292">
        <v>0</v>
      </c>
      <c r="QU100" s="292">
        <v>0</v>
      </c>
      <c r="QV100" s="292">
        <v>0</v>
      </c>
      <c r="QW100" s="292">
        <v>0</v>
      </c>
      <c r="QX100" s="292">
        <v>0</v>
      </c>
      <c r="QY100" s="292">
        <v>0</v>
      </c>
      <c r="QZ100" s="292">
        <v>0</v>
      </c>
      <c r="RA100" s="292">
        <v>0</v>
      </c>
      <c r="RB100" s="292">
        <v>0</v>
      </c>
      <c r="RC100" s="300">
        <v>0</v>
      </c>
      <c r="RD100" s="300">
        <v>0</v>
      </c>
      <c r="RE100" s="300">
        <v>0</v>
      </c>
      <c r="RF100" s="300">
        <v>0</v>
      </c>
      <c r="RG100" s="300">
        <v>0</v>
      </c>
      <c r="RH100" s="300">
        <v>0</v>
      </c>
      <c r="RI100" s="300">
        <v>0</v>
      </c>
      <c r="RJ100" s="300">
        <v>0</v>
      </c>
      <c r="RK100" s="300">
        <v>0</v>
      </c>
      <c r="RL100" s="300">
        <v>0</v>
      </c>
      <c r="RM100" s="300">
        <v>0</v>
      </c>
      <c r="RN100" s="300">
        <v>0</v>
      </c>
      <c r="RO100" s="300">
        <v>0</v>
      </c>
      <c r="RP100" s="300">
        <v>0</v>
      </c>
      <c r="RQ100" s="300">
        <v>0</v>
      </c>
      <c r="RR100" s="300">
        <v>0</v>
      </c>
      <c r="RS100" s="300">
        <v>0</v>
      </c>
      <c r="RT100" s="300">
        <v>0</v>
      </c>
      <c r="RU100" s="292"/>
      <c r="RV100" s="292"/>
      <c r="RW100" s="292"/>
      <c r="RX100" s="292"/>
      <c r="RY100" s="292"/>
      <c r="RZ100" s="292"/>
      <c r="SA100" s="292"/>
      <c r="SB100" s="292"/>
      <c r="SC100" s="292"/>
      <c r="SD100" s="292"/>
      <c r="SE100" s="292"/>
      <c r="SF100" s="292"/>
      <c r="SG100" s="292"/>
      <c r="SH100" s="292"/>
      <c r="SI100" s="292"/>
      <c r="SJ100" s="292"/>
      <c r="SK100" s="292"/>
      <c r="SL100" s="292"/>
      <c r="SM100" s="292"/>
      <c r="SN100" s="292"/>
      <c r="SO100" s="292"/>
      <c r="SP100" s="292"/>
      <c r="SQ100" s="292"/>
      <c r="SR100" s="292"/>
      <c r="SS100" s="292"/>
      <c r="ST100" s="292"/>
      <c r="SU100" s="292"/>
      <c r="SV100" s="292"/>
      <c r="SW100" s="292"/>
      <c r="SX100" s="292"/>
      <c r="SY100" s="292"/>
      <c r="SZ100" s="292"/>
      <c r="TA100" s="292"/>
      <c r="TB100" s="292"/>
      <c r="TC100" s="292"/>
      <c r="TD100" s="292"/>
      <c r="TE100" s="292"/>
      <c r="TF100" s="292"/>
      <c r="TG100" s="292"/>
      <c r="TH100" s="292"/>
      <c r="TI100" s="292"/>
      <c r="TJ100" s="292"/>
      <c r="TK100" s="292"/>
      <c r="TL100" s="292"/>
      <c r="TM100" s="292"/>
      <c r="TN100" s="292"/>
      <c r="TO100" s="292"/>
      <c r="TP100" s="292"/>
      <c r="TQ100" s="292"/>
      <c r="TR100" s="292"/>
      <c r="TS100" s="292"/>
      <c r="TT100" s="292"/>
      <c r="TU100" s="292"/>
      <c r="TV100" s="292"/>
      <c r="TW100" s="292"/>
      <c r="TX100" s="292"/>
      <c r="TY100" s="292"/>
      <c r="TZ100" s="292"/>
      <c r="UA100" s="292"/>
      <c r="UB100" s="292"/>
      <c r="UC100" s="292"/>
      <c r="UD100" s="292"/>
      <c r="UE100" s="292"/>
      <c r="UF100" s="292"/>
      <c r="UG100" s="292"/>
      <c r="UH100" s="292"/>
      <c r="UI100" s="292"/>
      <c r="UJ100" s="292"/>
      <c r="UK100" s="292"/>
      <c r="UL100" s="292"/>
      <c r="UM100" s="292"/>
      <c r="UN100" s="292"/>
      <c r="UO100" s="292"/>
      <c r="UP100" s="292"/>
      <c r="UQ100" s="292"/>
      <c r="UR100" s="292"/>
      <c r="US100" s="292"/>
      <c r="UT100" s="292"/>
      <c r="UU100" s="292"/>
      <c r="UV100" s="292"/>
      <c r="UW100" s="292"/>
      <c r="UX100" s="292"/>
      <c r="UY100" s="292"/>
      <c r="UZ100" s="292"/>
      <c r="VA100" s="292"/>
      <c r="VB100" s="292"/>
      <c r="VC100" s="292"/>
      <c r="VD100" s="292"/>
      <c r="VE100" s="292"/>
      <c r="VF100" s="292"/>
      <c r="VG100" s="292"/>
      <c r="VH100" s="292"/>
      <c r="VI100" s="292"/>
      <c r="VJ100" s="292"/>
      <c r="VK100" s="292"/>
      <c r="VL100" s="292"/>
      <c r="VM100" s="292"/>
      <c r="VN100" s="292"/>
      <c r="VO100" s="292"/>
      <c r="VP100" s="292"/>
      <c r="VQ100" s="292"/>
      <c r="VR100" s="292"/>
      <c r="VS100" s="292"/>
      <c r="VT100" s="292"/>
      <c r="VU100" s="292"/>
      <c r="VV100" s="292"/>
      <c r="VW100" s="292"/>
      <c r="VX100" s="292">
        <v>0</v>
      </c>
      <c r="VY100" s="292">
        <v>0</v>
      </c>
      <c r="VZ100" s="292">
        <v>0</v>
      </c>
      <c r="WA100" s="292">
        <v>0</v>
      </c>
      <c r="WB100" s="292">
        <v>0</v>
      </c>
      <c r="WC100" s="292">
        <v>0</v>
      </c>
      <c r="WD100" s="292">
        <v>0</v>
      </c>
      <c r="WE100" s="292">
        <v>0</v>
      </c>
      <c r="WF100" s="292">
        <v>0</v>
      </c>
      <c r="WG100" s="292">
        <v>0</v>
      </c>
      <c r="WH100" s="292">
        <v>0</v>
      </c>
      <c r="WI100" s="292">
        <v>0</v>
      </c>
      <c r="WJ100" s="292">
        <v>0</v>
      </c>
      <c r="WK100" s="292">
        <v>0</v>
      </c>
      <c r="WL100" s="292">
        <v>0</v>
      </c>
      <c r="WM100" s="292">
        <v>0</v>
      </c>
      <c r="WN100" s="292">
        <v>0</v>
      </c>
      <c r="WO100" s="159"/>
      <c r="WP100" s="292">
        <v>365848325</v>
      </c>
      <c r="WQ100" s="294">
        <v>377915600</v>
      </c>
      <c r="WR100" s="295">
        <v>-12067275</v>
      </c>
      <c r="WS100" s="295">
        <v>0</v>
      </c>
      <c r="WT100" s="295">
        <v>0</v>
      </c>
      <c r="WU100" s="295">
        <v>0</v>
      </c>
      <c r="WV100" s="295">
        <v>0</v>
      </c>
      <c r="WW100" s="295">
        <v>0</v>
      </c>
      <c r="WX100" s="295">
        <v>0</v>
      </c>
      <c r="WY100" s="295">
        <v>0</v>
      </c>
      <c r="WZ100" s="295">
        <v>0</v>
      </c>
      <c r="XA100" s="295">
        <v>0</v>
      </c>
      <c r="XB100" s="295">
        <v>0</v>
      </c>
      <c r="XC100" s="295">
        <v>0</v>
      </c>
      <c r="XD100" s="295">
        <v>0</v>
      </c>
      <c r="XE100" s="295">
        <v>0</v>
      </c>
      <c r="XF100" s="295">
        <v>0</v>
      </c>
      <c r="XG100" s="295">
        <v>0</v>
      </c>
      <c r="XH100" s="292">
        <v>0</v>
      </c>
      <c r="XI100" s="292">
        <v>0</v>
      </c>
      <c r="XJ100" s="292">
        <v>0</v>
      </c>
      <c r="XK100" s="300">
        <v>0</v>
      </c>
      <c r="XL100" s="300">
        <v>0</v>
      </c>
      <c r="XM100" s="300">
        <v>0</v>
      </c>
      <c r="XN100" s="295"/>
      <c r="XO100" s="295"/>
      <c r="XP100" s="295"/>
      <c r="XQ100" s="295"/>
      <c r="XR100" s="295"/>
      <c r="XS100" s="295"/>
      <c r="XT100" s="295"/>
      <c r="XU100" s="295"/>
      <c r="XV100" s="295"/>
      <c r="XW100" s="295"/>
      <c r="XX100" s="295"/>
      <c r="XY100" s="295"/>
      <c r="XZ100" s="295"/>
      <c r="YA100" s="295"/>
      <c r="YB100" s="295"/>
      <c r="YC100" s="295"/>
      <c r="YD100" s="295"/>
      <c r="YE100" s="295"/>
      <c r="YF100" s="295"/>
      <c r="YG100" s="295"/>
      <c r="YH100" s="295"/>
      <c r="YI100" s="295"/>
      <c r="YJ100" s="295"/>
      <c r="YK100" s="295"/>
      <c r="YL100" s="295"/>
      <c r="YM100" s="301">
        <v>0</v>
      </c>
      <c r="YN100" s="292">
        <v>0</v>
      </c>
      <c r="YO100" s="301">
        <v>0</v>
      </c>
      <c r="ZQ100" s="159"/>
      <c r="ZR100" s="159"/>
      <c r="ZS100" s="159"/>
    </row>
    <row r="101" spans="1:695" ht="21">
      <c r="A101" s="302"/>
      <c r="B101" s="303" t="s">
        <v>320</v>
      </c>
      <c r="C101" s="304" t="s">
        <v>237</v>
      </c>
      <c r="D101" s="305" t="s">
        <v>467</v>
      </c>
      <c r="E101" s="250">
        <v>1112500</v>
      </c>
      <c r="G101" s="251">
        <v>1112500</v>
      </c>
      <c r="H101" s="290"/>
      <c r="I101" s="290"/>
      <c r="J101" s="290"/>
      <c r="K101" s="290"/>
      <c r="L101" s="290">
        <v>100000</v>
      </c>
      <c r="M101" s="290"/>
      <c r="N101" s="290"/>
      <c r="O101" s="290"/>
      <c r="P101" s="290"/>
      <c r="Q101" s="290"/>
      <c r="R101" s="290"/>
      <c r="S101" s="290">
        <v>1012500</v>
      </c>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290"/>
      <c r="DP101" s="290"/>
      <c r="DQ101" s="290"/>
      <c r="DR101" s="290"/>
      <c r="DS101" s="290"/>
      <c r="DT101" s="290"/>
      <c r="DU101" s="290"/>
      <c r="DV101" s="290"/>
      <c r="DW101" s="290"/>
      <c r="DX101" s="290"/>
      <c r="DY101" s="290"/>
      <c r="DZ101" s="290"/>
      <c r="EA101" s="290"/>
      <c r="EB101" s="290"/>
      <c r="EC101" s="290"/>
      <c r="ED101" s="290"/>
      <c r="EE101" s="290"/>
      <c r="EF101" s="290"/>
      <c r="EG101" s="290"/>
      <c r="EH101" s="290"/>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0"/>
      <c r="FU101" s="290"/>
      <c r="FV101" s="290"/>
      <c r="FW101" s="290"/>
      <c r="FX101" s="290"/>
      <c r="FY101" s="290"/>
      <c r="FZ101" s="290"/>
      <c r="GA101" s="290"/>
      <c r="GB101" s="290"/>
      <c r="GC101" s="290"/>
      <c r="GD101" s="290"/>
      <c r="GE101" s="290"/>
      <c r="GF101" s="290"/>
      <c r="GG101" s="290"/>
      <c r="GH101" s="290"/>
      <c r="GI101" s="290"/>
      <c r="GJ101" s="290"/>
      <c r="GK101" s="290"/>
      <c r="GL101" s="290"/>
      <c r="GM101" s="290"/>
      <c r="GN101" s="290"/>
      <c r="GO101" s="290"/>
      <c r="GP101" s="290"/>
      <c r="GQ101" s="290"/>
      <c r="GR101" s="290"/>
      <c r="GS101" s="290"/>
      <c r="GT101" s="290"/>
      <c r="GU101" s="290"/>
      <c r="GV101" s="290"/>
      <c r="GW101" s="290"/>
      <c r="GX101" s="290"/>
      <c r="GY101" s="290"/>
      <c r="GZ101" s="290"/>
      <c r="HA101" s="290"/>
      <c r="HB101" s="290"/>
      <c r="HC101" s="290"/>
      <c r="HD101" s="290"/>
      <c r="HE101" s="290"/>
      <c r="HF101" s="290"/>
      <c r="HG101" s="290"/>
      <c r="HH101" s="290"/>
      <c r="HI101" s="290"/>
      <c r="HJ101" s="290"/>
      <c r="HK101" s="290"/>
      <c r="HL101" s="290"/>
      <c r="HM101" s="290"/>
      <c r="HN101" s="290"/>
      <c r="HO101" s="290"/>
      <c r="HP101" s="290"/>
      <c r="HQ101" s="290"/>
      <c r="HR101" s="290"/>
      <c r="HS101" s="290"/>
      <c r="HT101" s="290"/>
      <c r="HU101" s="290"/>
      <c r="HV101" s="290"/>
      <c r="HW101" s="290"/>
      <c r="HX101" s="290"/>
      <c r="HY101" s="290"/>
      <c r="HZ101" s="290"/>
      <c r="IA101" s="290"/>
      <c r="IB101" s="290"/>
      <c r="IC101" s="290"/>
      <c r="ID101" s="290"/>
      <c r="IE101" s="290"/>
      <c r="IF101" s="290"/>
      <c r="IG101" s="290"/>
      <c r="IH101" s="290"/>
      <c r="II101" s="290"/>
      <c r="IJ101" s="290"/>
      <c r="IK101" s="290"/>
      <c r="IL101" s="290"/>
      <c r="IM101" s="290"/>
      <c r="IN101" s="290"/>
      <c r="IO101" s="290"/>
      <c r="IP101" s="290"/>
      <c r="IQ101" s="290"/>
      <c r="IR101" s="290"/>
      <c r="IS101" s="290"/>
      <c r="IT101" s="290"/>
      <c r="IU101" s="290"/>
      <c r="IV101" s="290"/>
      <c r="IW101" s="290"/>
      <c r="IX101" s="290"/>
      <c r="IY101" s="290"/>
      <c r="IZ101" s="290"/>
      <c r="JA101" s="290"/>
      <c r="JB101" s="290"/>
      <c r="JC101" s="290"/>
      <c r="JD101" s="290"/>
      <c r="JE101" s="290"/>
      <c r="JF101" s="290"/>
      <c r="JG101" s="290"/>
      <c r="JH101" s="290"/>
      <c r="JI101" s="290"/>
      <c r="JJ101" s="290"/>
      <c r="JK101" s="290"/>
      <c r="JL101" s="290"/>
      <c r="JM101" s="290"/>
      <c r="JN101" s="290"/>
      <c r="JO101" s="290"/>
      <c r="JP101" s="290"/>
      <c r="JQ101" s="290"/>
      <c r="JR101" s="290"/>
      <c r="JS101" s="290"/>
      <c r="JT101" s="290"/>
      <c r="JU101" s="290"/>
      <c r="JV101" s="290"/>
      <c r="JW101" s="290"/>
      <c r="JX101" s="290"/>
      <c r="JY101" s="290"/>
      <c r="JZ101" s="290"/>
      <c r="KA101" s="290"/>
      <c r="KB101" s="290"/>
      <c r="KC101" s="290"/>
      <c r="KD101" s="290"/>
      <c r="KE101" s="290"/>
      <c r="KF101" s="290"/>
      <c r="KG101" s="290"/>
      <c r="KH101" s="290"/>
      <c r="KI101" s="290"/>
      <c r="KJ101" s="290"/>
      <c r="KK101" s="290"/>
      <c r="KL101" s="290"/>
      <c r="KM101" s="290"/>
      <c r="KN101" s="290"/>
      <c r="KO101" s="290"/>
      <c r="KP101" s="290"/>
      <c r="KQ101" s="290"/>
      <c r="KR101" s="290"/>
      <c r="KS101" s="290"/>
      <c r="KT101" s="290"/>
      <c r="KU101" s="290"/>
      <c r="KV101" s="290"/>
      <c r="KW101" s="290"/>
      <c r="KX101" s="290"/>
      <c r="KY101" s="290"/>
      <c r="KZ101" s="290"/>
      <c r="LA101" s="290"/>
      <c r="LB101" s="290"/>
      <c r="LC101" s="290"/>
      <c r="LD101" s="290"/>
      <c r="LE101" s="290"/>
      <c r="LF101" s="290"/>
      <c r="LG101" s="290"/>
      <c r="LH101" s="290"/>
      <c r="LI101" s="290"/>
      <c r="LJ101" s="290"/>
      <c r="LK101" s="290"/>
      <c r="LL101" s="290"/>
      <c r="LM101" s="290"/>
      <c r="LN101" s="290"/>
      <c r="LO101" s="290"/>
      <c r="LP101" s="290"/>
      <c r="LQ101" s="290"/>
      <c r="LR101" s="290"/>
      <c r="LS101" s="290"/>
      <c r="LT101" s="290"/>
      <c r="LU101" s="290"/>
      <c r="LV101" s="290"/>
      <c r="LW101" s="290"/>
      <c r="LX101" s="290"/>
      <c r="LY101" s="290"/>
      <c r="LZ101" s="290"/>
      <c r="MA101" s="290"/>
      <c r="MB101" s="290"/>
      <c r="MC101" s="290"/>
      <c r="MD101" s="290"/>
      <c r="ME101" s="290"/>
      <c r="MF101" s="290"/>
      <c r="MG101" s="290"/>
      <c r="MH101" s="290"/>
      <c r="MI101" s="290"/>
      <c r="MJ101" s="290"/>
      <c r="MK101" s="290"/>
      <c r="ML101" s="290"/>
      <c r="MM101" s="290"/>
      <c r="MN101" s="290"/>
      <c r="MO101" s="290"/>
      <c r="MP101" s="290"/>
      <c r="MQ101" s="290"/>
      <c r="MR101" s="290"/>
      <c r="MS101" s="290"/>
      <c r="MT101" s="290"/>
      <c r="MU101" s="290"/>
      <c r="MV101" s="290"/>
      <c r="MW101" s="290"/>
      <c r="MX101" s="290"/>
      <c r="MY101" s="290"/>
      <c r="MZ101" s="290"/>
      <c r="NA101" s="290"/>
      <c r="NB101" s="290"/>
      <c r="NC101" s="290"/>
      <c r="ND101" s="290"/>
      <c r="NE101" s="259"/>
      <c r="NF101" s="259"/>
      <c r="NG101" s="259"/>
      <c r="NH101" s="259"/>
      <c r="NI101" s="259"/>
      <c r="NJ101" s="259"/>
      <c r="NK101" s="259"/>
      <c r="NL101" s="259"/>
      <c r="NM101" s="259"/>
      <c r="NN101" s="259"/>
      <c r="NO101" s="259"/>
      <c r="NP101" s="259"/>
      <c r="NQ101" s="259"/>
      <c r="NR101" s="259"/>
      <c r="NS101" s="259"/>
      <c r="NT101" s="259"/>
      <c r="NU101" s="259"/>
      <c r="NV101" s="259"/>
      <c r="NW101" s="259"/>
      <c r="NX101" s="259"/>
      <c r="NY101" s="259"/>
      <c r="NZ101" s="259"/>
      <c r="OA101" s="259"/>
      <c r="OB101" s="259"/>
      <c r="OC101" s="259"/>
      <c r="OD101" s="259"/>
      <c r="OE101" s="259"/>
      <c r="OF101" s="259"/>
      <c r="OG101" s="259"/>
      <c r="OH101" s="259"/>
      <c r="OI101" s="259"/>
      <c r="OJ101" s="259"/>
      <c r="OK101" s="259"/>
      <c r="OL101" s="259"/>
      <c r="OM101" s="259"/>
      <c r="ON101" s="259"/>
      <c r="OO101" s="259"/>
      <c r="OP101" s="259"/>
      <c r="OQ101" s="259"/>
      <c r="OR101" s="259"/>
      <c r="OS101" s="259"/>
      <c r="OT101" s="259"/>
      <c r="OU101" s="259"/>
      <c r="OV101" s="259"/>
      <c r="OW101" s="259"/>
      <c r="OX101" s="259"/>
      <c r="OY101" s="259"/>
      <c r="OZ101" s="259"/>
      <c r="PA101" s="259"/>
      <c r="PB101" s="259"/>
      <c r="PC101" s="259"/>
      <c r="PD101" s="259"/>
      <c r="PE101" s="259"/>
      <c r="PF101" s="259"/>
      <c r="PG101" s="259"/>
      <c r="PH101" s="259"/>
      <c r="PI101" s="259"/>
      <c r="PJ101" s="259"/>
      <c r="PK101" s="259"/>
      <c r="PL101" s="259"/>
      <c r="PM101" s="259"/>
      <c r="PN101" s="259"/>
      <c r="PO101" s="259"/>
      <c r="PP101" s="259"/>
      <c r="PQ101" s="259"/>
      <c r="PR101" s="259"/>
      <c r="PS101" s="259"/>
      <c r="PT101" s="259"/>
      <c r="PU101" s="259"/>
      <c r="PV101" s="259"/>
      <c r="PW101" s="259"/>
      <c r="PX101" s="259"/>
      <c r="PY101" s="259"/>
      <c r="PZ101" s="259"/>
      <c r="QA101" s="259"/>
      <c r="QB101" s="259"/>
      <c r="QC101" s="259"/>
      <c r="QD101" s="259"/>
      <c r="QE101" s="259"/>
      <c r="QF101" s="259"/>
      <c r="QG101" s="259"/>
      <c r="QH101" s="259"/>
      <c r="QI101" s="259"/>
      <c r="QJ101" s="259"/>
      <c r="QK101" s="259"/>
      <c r="QL101" s="259"/>
      <c r="QM101" s="259"/>
      <c r="QN101" s="259"/>
      <c r="QP101" s="266">
        <v>0</v>
      </c>
      <c r="QQ101" s="290"/>
      <c r="QR101" s="290"/>
      <c r="QS101" s="290"/>
      <c r="QT101" s="290"/>
      <c r="QU101" s="290"/>
      <c r="QV101" s="290"/>
      <c r="QW101" s="290"/>
      <c r="QX101" s="290"/>
      <c r="QY101" s="290"/>
      <c r="QZ101" s="290"/>
      <c r="RA101" s="290"/>
      <c r="RB101" s="290"/>
      <c r="RC101" s="290"/>
      <c r="RD101" s="290"/>
      <c r="RE101" s="290"/>
      <c r="RF101" s="290"/>
      <c r="RG101" s="290"/>
      <c r="RH101" s="290"/>
      <c r="RI101" s="290"/>
      <c r="RJ101" s="290"/>
      <c r="RK101" s="290"/>
      <c r="RL101" s="290"/>
      <c r="RM101" s="290"/>
      <c r="RN101" s="290"/>
      <c r="RO101" s="290"/>
      <c r="RP101" s="290"/>
      <c r="RQ101" s="290"/>
      <c r="RR101" s="290"/>
      <c r="RS101" s="290"/>
      <c r="RT101" s="290"/>
      <c r="RU101" s="290"/>
      <c r="RV101" s="290"/>
      <c r="RW101" s="290"/>
      <c r="RX101" s="290"/>
      <c r="RY101" s="290"/>
      <c r="RZ101" s="290"/>
      <c r="SA101" s="290"/>
      <c r="SB101" s="290"/>
      <c r="SC101" s="290"/>
      <c r="SD101" s="290"/>
      <c r="SE101" s="290"/>
      <c r="SF101" s="290"/>
      <c r="SG101" s="290"/>
      <c r="SH101" s="290"/>
      <c r="SI101" s="290"/>
      <c r="SJ101" s="290"/>
      <c r="SK101" s="290"/>
      <c r="SL101" s="290"/>
      <c r="SM101" s="290"/>
      <c r="SN101" s="290"/>
      <c r="SO101" s="290"/>
      <c r="SP101" s="290"/>
      <c r="SQ101" s="290"/>
      <c r="SR101" s="290"/>
      <c r="SS101" s="290"/>
      <c r="ST101" s="290"/>
      <c r="SU101" s="290"/>
      <c r="SV101" s="290"/>
      <c r="SW101" s="290"/>
      <c r="SX101" s="290"/>
      <c r="SY101" s="290"/>
      <c r="SZ101" s="290"/>
      <c r="TA101" s="290"/>
      <c r="TB101" s="290"/>
      <c r="TC101" s="290"/>
      <c r="TD101" s="290"/>
      <c r="TE101" s="290"/>
      <c r="TF101" s="290"/>
      <c r="TG101" s="290"/>
      <c r="TH101" s="290"/>
      <c r="TI101" s="290"/>
      <c r="TJ101" s="290"/>
      <c r="TK101" s="290"/>
      <c r="TL101" s="290"/>
      <c r="TM101" s="290"/>
      <c r="TN101" s="290"/>
      <c r="TO101" s="290"/>
      <c r="TP101" s="290"/>
      <c r="TQ101" s="290"/>
      <c r="TR101" s="290"/>
      <c r="TS101" s="290"/>
      <c r="TT101" s="290"/>
      <c r="TU101" s="290"/>
      <c r="TV101" s="290"/>
      <c r="TW101" s="290"/>
      <c r="TX101" s="290"/>
      <c r="TY101" s="290"/>
      <c r="TZ101" s="290"/>
      <c r="UA101" s="290"/>
      <c r="UB101" s="290"/>
      <c r="UC101" s="290"/>
      <c r="UD101" s="290"/>
      <c r="UE101" s="290"/>
      <c r="UF101" s="290"/>
      <c r="UG101" s="290"/>
      <c r="UH101" s="290"/>
      <c r="UI101" s="290"/>
      <c r="UJ101" s="290"/>
      <c r="UK101" s="290"/>
      <c r="UL101" s="290"/>
      <c r="UM101" s="290"/>
      <c r="UN101" s="290"/>
      <c r="UO101" s="290"/>
      <c r="UP101" s="290"/>
      <c r="UQ101" s="290"/>
      <c r="UR101" s="290"/>
      <c r="US101" s="290"/>
      <c r="UT101" s="290"/>
      <c r="UU101" s="290"/>
      <c r="UV101" s="290"/>
      <c r="UW101" s="290"/>
      <c r="UX101" s="290"/>
      <c r="UY101" s="290"/>
      <c r="UZ101" s="290"/>
      <c r="VA101" s="290"/>
      <c r="VB101" s="290"/>
      <c r="VC101" s="290"/>
      <c r="VD101" s="290"/>
      <c r="VE101" s="290"/>
      <c r="VF101" s="290"/>
      <c r="VG101" s="290"/>
      <c r="VH101" s="290"/>
      <c r="VI101" s="290"/>
      <c r="VJ101" s="290"/>
      <c r="VK101" s="290"/>
      <c r="VL101" s="290"/>
      <c r="VM101" s="290"/>
      <c r="VN101" s="290"/>
      <c r="VO101" s="290"/>
      <c r="VP101" s="290"/>
      <c r="VQ101" s="290"/>
      <c r="VR101" s="290"/>
      <c r="VS101" s="290"/>
      <c r="VT101" s="290"/>
      <c r="VU101" s="290"/>
      <c r="VV101" s="290"/>
      <c r="VW101" s="290"/>
      <c r="VX101" s="290"/>
      <c r="VY101" s="290"/>
      <c r="VZ101" s="290"/>
      <c r="WA101" s="290"/>
      <c r="WB101" s="290"/>
      <c r="WC101" s="290"/>
      <c r="WD101" s="290"/>
      <c r="WE101" s="290"/>
      <c r="WF101" s="290"/>
      <c r="WG101" s="290"/>
      <c r="WH101" s="290"/>
      <c r="WI101" s="290"/>
      <c r="WJ101" s="290"/>
      <c r="WK101" s="290"/>
      <c r="WL101" s="290"/>
      <c r="WM101" s="290"/>
      <c r="WN101" s="290"/>
      <c r="WO101" s="159"/>
      <c r="WP101" s="251">
        <v>0</v>
      </c>
      <c r="WQ101" s="306"/>
      <c r="WR101" s="307"/>
      <c r="WS101" s="290"/>
      <c r="WU101" s="290"/>
      <c r="WV101" s="290"/>
      <c r="WW101" s="290"/>
      <c r="WX101" s="290"/>
      <c r="WY101" s="290"/>
      <c r="WZ101" s="290"/>
      <c r="XA101" s="290"/>
      <c r="XB101" s="290"/>
      <c r="XC101" s="290"/>
      <c r="XD101" s="290"/>
      <c r="XE101" s="290"/>
      <c r="XF101" s="290"/>
      <c r="XG101" s="290"/>
      <c r="XH101" s="266">
        <v>0</v>
      </c>
      <c r="XI101" s="290"/>
      <c r="XJ101" s="290"/>
      <c r="XK101" s="290"/>
      <c r="XL101" s="290"/>
      <c r="XM101" s="290"/>
      <c r="XN101" s="259"/>
      <c r="XO101" s="259"/>
      <c r="XP101" s="259"/>
      <c r="XQ101" s="259"/>
      <c r="XR101" s="259"/>
      <c r="XS101" s="259"/>
      <c r="XT101" s="259"/>
      <c r="XU101" s="259"/>
      <c r="XV101" s="259"/>
      <c r="XW101" s="259"/>
      <c r="XX101" s="259"/>
      <c r="XY101" s="259"/>
      <c r="XZ101" s="259"/>
      <c r="YA101" s="259"/>
      <c r="YB101" s="259"/>
      <c r="YC101" s="259"/>
      <c r="YD101" s="259"/>
      <c r="YE101" s="259"/>
      <c r="YF101" s="259"/>
      <c r="YG101" s="259"/>
      <c r="YH101" s="259"/>
      <c r="YI101" s="259"/>
      <c r="YJ101" s="259"/>
      <c r="YK101" s="259"/>
      <c r="YM101" s="266">
        <v>0</v>
      </c>
      <c r="YN101" s="308"/>
      <c r="ZQ101" s="159"/>
      <c r="ZR101" s="159"/>
      <c r="ZS101" s="159"/>
    </row>
    <row r="102" spans="1:695" ht="21">
      <c r="A102" s="302"/>
      <c r="B102" s="303" t="s">
        <v>468</v>
      </c>
      <c r="C102" s="304" t="s">
        <v>237</v>
      </c>
      <c r="D102" s="305" t="s">
        <v>469</v>
      </c>
      <c r="E102" s="250">
        <v>637000</v>
      </c>
      <c r="G102" s="251">
        <v>637000</v>
      </c>
      <c r="H102" s="309"/>
      <c r="I102" s="309"/>
      <c r="J102" s="309"/>
      <c r="K102" s="309"/>
      <c r="L102" s="309"/>
      <c r="M102" s="309"/>
      <c r="N102" s="309"/>
      <c r="O102" s="309"/>
      <c r="P102" s="309"/>
      <c r="Q102" s="309"/>
      <c r="R102" s="309"/>
      <c r="S102" s="309">
        <v>637000</v>
      </c>
      <c r="T102" s="309"/>
      <c r="U102" s="291"/>
      <c r="V102" s="291"/>
      <c r="W102" s="291"/>
      <c r="X102" s="291"/>
      <c r="Y102" s="291"/>
      <c r="Z102" s="291"/>
      <c r="AA102" s="309"/>
      <c r="AB102" s="309"/>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310"/>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c r="HV102" s="291"/>
      <c r="HW102" s="291"/>
      <c r="HX102" s="291"/>
      <c r="HY102" s="291"/>
      <c r="HZ102" s="291"/>
      <c r="IA102" s="291"/>
      <c r="IB102" s="291"/>
      <c r="IC102" s="291"/>
      <c r="ID102" s="291"/>
      <c r="IE102" s="291"/>
      <c r="IF102" s="291"/>
      <c r="IG102" s="291"/>
      <c r="IH102" s="291"/>
      <c r="II102" s="291"/>
      <c r="IJ102" s="291"/>
      <c r="IK102" s="291"/>
      <c r="IL102" s="291"/>
      <c r="IM102" s="291"/>
      <c r="IN102" s="291"/>
      <c r="IO102" s="291"/>
      <c r="IP102" s="291"/>
      <c r="IQ102" s="291"/>
      <c r="IR102" s="291"/>
      <c r="IS102" s="291"/>
      <c r="IT102" s="291"/>
      <c r="IU102" s="291"/>
      <c r="IV102" s="291"/>
      <c r="IW102" s="291"/>
      <c r="IX102" s="291"/>
      <c r="IY102" s="291"/>
      <c r="IZ102" s="291"/>
      <c r="JA102" s="291"/>
      <c r="JB102" s="291"/>
      <c r="JC102" s="291"/>
      <c r="JD102" s="291"/>
      <c r="JE102" s="291"/>
      <c r="JF102" s="291"/>
      <c r="JG102" s="291"/>
      <c r="JH102" s="291"/>
      <c r="JI102" s="291"/>
      <c r="JJ102" s="291"/>
      <c r="JK102" s="291"/>
      <c r="JL102" s="291"/>
      <c r="JM102" s="291"/>
      <c r="JN102" s="291"/>
      <c r="JO102" s="291"/>
      <c r="JP102" s="291"/>
      <c r="JQ102" s="291"/>
      <c r="JR102" s="291"/>
      <c r="JS102" s="291"/>
      <c r="JT102" s="291"/>
      <c r="JU102" s="291"/>
      <c r="JV102" s="291"/>
      <c r="JW102" s="291"/>
      <c r="JX102" s="291"/>
      <c r="JY102" s="291"/>
      <c r="JZ102" s="291"/>
      <c r="KA102" s="291"/>
      <c r="KB102" s="291"/>
      <c r="KC102" s="291"/>
      <c r="KD102" s="291"/>
      <c r="KE102" s="291"/>
      <c r="KF102" s="291"/>
      <c r="KG102" s="291"/>
      <c r="KH102" s="291"/>
      <c r="KI102" s="291"/>
      <c r="KJ102" s="291"/>
      <c r="KK102" s="291"/>
      <c r="KL102" s="291"/>
      <c r="KM102" s="291"/>
      <c r="KN102" s="291"/>
      <c r="KO102" s="291"/>
      <c r="KP102" s="291"/>
      <c r="KQ102" s="291"/>
      <c r="KR102" s="291"/>
      <c r="KS102" s="291"/>
      <c r="KT102" s="291"/>
      <c r="KU102" s="291"/>
      <c r="KV102" s="291"/>
      <c r="KW102" s="291"/>
      <c r="KX102" s="291"/>
      <c r="KY102" s="291"/>
      <c r="KZ102" s="291"/>
      <c r="LA102" s="291"/>
      <c r="LB102" s="291"/>
      <c r="LC102" s="291"/>
      <c r="LD102" s="291"/>
      <c r="LE102" s="291"/>
      <c r="LF102" s="291"/>
      <c r="LG102" s="291"/>
      <c r="LH102" s="291"/>
      <c r="LI102" s="291"/>
      <c r="LJ102" s="291"/>
      <c r="LK102" s="291"/>
      <c r="LL102" s="291"/>
      <c r="LM102" s="291"/>
      <c r="LN102" s="291"/>
      <c r="LO102" s="291"/>
      <c r="LP102" s="291"/>
      <c r="LQ102" s="291"/>
      <c r="LR102" s="291"/>
      <c r="LS102" s="291"/>
      <c r="LT102" s="291"/>
      <c r="LU102" s="291"/>
      <c r="LV102" s="291"/>
      <c r="LW102" s="291"/>
      <c r="LX102" s="291"/>
      <c r="LY102" s="291"/>
      <c r="LZ102" s="291"/>
      <c r="MA102" s="291"/>
      <c r="MB102" s="291"/>
      <c r="MC102" s="291"/>
      <c r="MD102" s="291"/>
      <c r="ME102" s="291"/>
      <c r="MF102" s="291"/>
      <c r="MG102" s="291"/>
      <c r="MH102" s="291"/>
      <c r="MI102" s="291"/>
      <c r="MJ102" s="291"/>
      <c r="MK102" s="291"/>
      <c r="ML102" s="291"/>
      <c r="MM102" s="291"/>
      <c r="MN102" s="291"/>
      <c r="MO102" s="291"/>
      <c r="MP102" s="291"/>
      <c r="MQ102" s="291"/>
      <c r="MR102" s="291"/>
      <c r="MS102" s="291"/>
      <c r="MT102" s="291"/>
      <c r="MU102" s="291"/>
      <c r="MV102" s="291"/>
      <c r="MW102" s="291"/>
      <c r="MX102" s="291"/>
      <c r="MY102" s="291"/>
      <c r="MZ102" s="291"/>
      <c r="NA102" s="291"/>
      <c r="NB102" s="291"/>
      <c r="NC102" s="291"/>
      <c r="ND102" s="291"/>
      <c r="NE102" s="311"/>
      <c r="NF102" s="311"/>
      <c r="NG102" s="311"/>
      <c r="NH102" s="311"/>
      <c r="NI102" s="311"/>
      <c r="NJ102" s="311"/>
      <c r="NK102" s="311"/>
      <c r="NL102" s="311"/>
      <c r="NM102" s="311"/>
      <c r="NN102" s="311"/>
      <c r="NO102" s="311"/>
      <c r="NP102" s="311"/>
      <c r="NQ102" s="311"/>
      <c r="NR102" s="311"/>
      <c r="NS102" s="311"/>
      <c r="NT102" s="311"/>
      <c r="NU102" s="311"/>
      <c r="NV102" s="311"/>
      <c r="NW102" s="311"/>
      <c r="NX102" s="311"/>
      <c r="NY102" s="311"/>
      <c r="NZ102" s="311"/>
      <c r="OA102" s="311"/>
      <c r="OB102" s="311"/>
      <c r="OC102" s="311"/>
      <c r="OD102" s="311"/>
      <c r="OE102" s="311"/>
      <c r="OF102" s="311"/>
      <c r="OG102" s="311"/>
      <c r="OH102" s="311"/>
      <c r="OI102" s="311"/>
      <c r="OJ102" s="311"/>
      <c r="OK102" s="311"/>
      <c r="OL102" s="311"/>
      <c r="OM102" s="311"/>
      <c r="ON102" s="311"/>
      <c r="OO102" s="311"/>
      <c r="OP102" s="311"/>
      <c r="OQ102" s="311"/>
      <c r="OR102" s="311"/>
      <c r="OS102" s="311"/>
      <c r="OT102" s="311"/>
      <c r="OU102" s="311"/>
      <c r="OV102" s="311"/>
      <c r="OW102" s="311"/>
      <c r="OX102" s="311"/>
      <c r="OY102" s="311"/>
      <c r="OZ102" s="311"/>
      <c r="PA102" s="311"/>
      <c r="PB102" s="311"/>
      <c r="PC102" s="311"/>
      <c r="PD102" s="311"/>
      <c r="PE102" s="311"/>
      <c r="PF102" s="311"/>
      <c r="PG102" s="311"/>
      <c r="PH102" s="311"/>
      <c r="PI102" s="311"/>
      <c r="PJ102" s="311"/>
      <c r="PK102" s="311"/>
      <c r="PL102" s="311"/>
      <c r="PM102" s="311"/>
      <c r="PN102" s="311"/>
      <c r="PO102" s="311"/>
      <c r="PP102" s="311"/>
      <c r="PQ102" s="311"/>
      <c r="PR102" s="311"/>
      <c r="PS102" s="311"/>
      <c r="PT102" s="311"/>
      <c r="PU102" s="311"/>
      <c r="PV102" s="311"/>
      <c r="PW102" s="311"/>
      <c r="PX102" s="311"/>
      <c r="PY102" s="311"/>
      <c r="PZ102" s="311"/>
      <c r="QA102" s="311"/>
      <c r="QB102" s="311"/>
      <c r="QC102" s="311"/>
      <c r="QD102" s="311"/>
      <c r="QE102" s="311"/>
      <c r="QF102" s="311"/>
      <c r="QG102" s="311"/>
      <c r="QH102" s="311"/>
      <c r="QI102" s="311"/>
      <c r="QJ102" s="311"/>
      <c r="QK102" s="311"/>
      <c r="QL102" s="311"/>
      <c r="QM102" s="311"/>
      <c r="QN102" s="311"/>
      <c r="QP102" s="266">
        <v>0</v>
      </c>
      <c r="WM102" s="159"/>
      <c r="WN102" s="159"/>
      <c r="WO102" s="159"/>
      <c r="WP102" s="251">
        <v>0</v>
      </c>
      <c r="WQ102" s="219"/>
      <c r="WR102" s="171"/>
      <c r="XE102" s="159"/>
      <c r="XH102" s="266">
        <v>0</v>
      </c>
      <c r="YJ102" s="159"/>
      <c r="YK102" s="159"/>
      <c r="YM102" s="266">
        <v>0</v>
      </c>
      <c r="YN102" s="172"/>
      <c r="ZQ102" s="159"/>
      <c r="ZR102" s="159"/>
      <c r="ZS102" s="159"/>
    </row>
    <row r="103" spans="1:695" ht="21">
      <c r="A103" s="302"/>
      <c r="B103" s="303" t="s">
        <v>470</v>
      </c>
      <c r="C103" s="304" t="s">
        <v>237</v>
      </c>
      <c r="D103" s="305" t="s">
        <v>471</v>
      </c>
      <c r="E103" s="250">
        <v>2355040</v>
      </c>
      <c r="G103" s="251">
        <v>2355040</v>
      </c>
      <c r="H103" s="309"/>
      <c r="I103" s="309">
        <v>100000</v>
      </c>
      <c r="J103" s="309">
        <v>301400</v>
      </c>
      <c r="K103" s="309">
        <v>276100</v>
      </c>
      <c r="L103" s="309">
        <v>1000000</v>
      </c>
      <c r="M103" s="309">
        <v>250000</v>
      </c>
      <c r="N103" s="309"/>
      <c r="O103" s="309">
        <v>59000</v>
      </c>
      <c r="P103" s="309">
        <v>88000</v>
      </c>
      <c r="Q103" s="309">
        <v>50000</v>
      </c>
      <c r="R103" s="309">
        <v>100000</v>
      </c>
      <c r="S103" s="309">
        <v>268300</v>
      </c>
      <c r="T103" s="309"/>
      <c r="U103" s="291"/>
      <c r="V103" s="291"/>
      <c r="W103" s="291"/>
      <c r="X103" s="291"/>
      <c r="Y103" s="291"/>
      <c r="Z103" s="291"/>
      <c r="AA103" s="309"/>
      <c r="AB103" s="309"/>
      <c r="AC103" s="291"/>
      <c r="AD103" s="291"/>
      <c r="AE103" s="291"/>
      <c r="AF103" s="291"/>
      <c r="AG103" s="291"/>
      <c r="AH103" s="291"/>
      <c r="AI103" s="291"/>
      <c r="AJ103" s="291"/>
      <c r="AK103" s="291"/>
      <c r="AL103" s="291"/>
      <c r="AM103" s="291"/>
      <c r="AN103" s="291"/>
      <c r="AO103" s="291"/>
      <c r="AP103" s="291"/>
      <c r="AQ103" s="291"/>
      <c r="AR103" s="291"/>
      <c r="AS103" s="291">
        <v>-137760</v>
      </c>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57"/>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310"/>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c r="HV103" s="291"/>
      <c r="HW103" s="291"/>
      <c r="HX103" s="291"/>
      <c r="HY103" s="291"/>
      <c r="HZ103" s="291"/>
      <c r="IA103" s="291"/>
      <c r="IB103" s="291"/>
      <c r="IC103" s="291"/>
      <c r="ID103" s="291"/>
      <c r="IE103" s="291"/>
      <c r="IF103" s="291"/>
      <c r="IG103" s="291"/>
      <c r="IH103" s="291"/>
      <c r="II103" s="291"/>
      <c r="IJ103" s="291"/>
      <c r="IK103" s="291"/>
      <c r="IL103" s="291"/>
      <c r="IM103" s="291"/>
      <c r="IN103" s="291"/>
      <c r="IO103" s="291"/>
      <c r="IP103" s="291"/>
      <c r="IQ103" s="291"/>
      <c r="IR103" s="291"/>
      <c r="IS103" s="291"/>
      <c r="IT103" s="291"/>
      <c r="IU103" s="291"/>
      <c r="IV103" s="291"/>
      <c r="IW103" s="291"/>
      <c r="IX103" s="291"/>
      <c r="IY103" s="291"/>
      <c r="IZ103" s="291"/>
      <c r="JA103" s="291"/>
      <c r="JB103" s="291"/>
      <c r="JC103" s="291"/>
      <c r="JD103" s="291"/>
      <c r="JE103" s="291"/>
      <c r="JF103" s="291"/>
      <c r="JG103" s="291"/>
      <c r="JH103" s="291"/>
      <c r="JI103" s="291"/>
      <c r="JJ103" s="291"/>
      <c r="JK103" s="291"/>
      <c r="JL103" s="291"/>
      <c r="JM103" s="291"/>
      <c r="JN103" s="291"/>
      <c r="JO103" s="291"/>
      <c r="JP103" s="291"/>
      <c r="JQ103" s="291"/>
      <c r="JR103" s="291"/>
      <c r="JS103" s="291"/>
      <c r="JT103" s="291"/>
      <c r="JU103" s="291"/>
      <c r="JV103" s="291"/>
      <c r="JW103" s="291"/>
      <c r="JX103" s="291"/>
      <c r="JY103" s="291"/>
      <c r="JZ103" s="291"/>
      <c r="KA103" s="291"/>
      <c r="KB103" s="291"/>
      <c r="KC103" s="291"/>
      <c r="KD103" s="291"/>
      <c r="KE103" s="291"/>
      <c r="KF103" s="291"/>
      <c r="KG103" s="291"/>
      <c r="KH103" s="291"/>
      <c r="KI103" s="291"/>
      <c r="KJ103" s="291"/>
      <c r="KK103" s="291"/>
      <c r="KL103" s="291"/>
      <c r="KM103" s="291"/>
      <c r="KN103" s="291"/>
      <c r="KO103" s="291"/>
      <c r="KP103" s="291"/>
      <c r="KQ103" s="291"/>
      <c r="KR103" s="291"/>
      <c r="KS103" s="291"/>
      <c r="KT103" s="291"/>
      <c r="KU103" s="291"/>
      <c r="KV103" s="291"/>
      <c r="KW103" s="291"/>
      <c r="KX103" s="291"/>
      <c r="KY103" s="291"/>
      <c r="KZ103" s="291"/>
      <c r="LA103" s="291"/>
      <c r="LB103" s="291"/>
      <c r="LC103" s="291"/>
      <c r="LD103" s="291"/>
      <c r="LE103" s="291"/>
      <c r="LF103" s="291"/>
      <c r="LG103" s="291"/>
      <c r="LH103" s="291"/>
      <c r="LI103" s="291"/>
      <c r="LJ103" s="291"/>
      <c r="LK103" s="291"/>
      <c r="LL103" s="291"/>
      <c r="LM103" s="291"/>
      <c r="LN103" s="291"/>
      <c r="LO103" s="291"/>
      <c r="LP103" s="291"/>
      <c r="LQ103" s="291"/>
      <c r="LR103" s="291"/>
      <c r="LS103" s="291"/>
      <c r="LT103" s="291"/>
      <c r="LU103" s="291"/>
      <c r="LV103" s="291"/>
      <c r="LW103" s="291"/>
      <c r="LX103" s="291"/>
      <c r="LY103" s="291"/>
      <c r="LZ103" s="291"/>
      <c r="MA103" s="291"/>
      <c r="MB103" s="291"/>
      <c r="MC103" s="291"/>
      <c r="MD103" s="291"/>
      <c r="ME103" s="291"/>
      <c r="MF103" s="291"/>
      <c r="MG103" s="291"/>
      <c r="MH103" s="291"/>
      <c r="MI103" s="291"/>
      <c r="MJ103" s="291"/>
      <c r="MK103" s="291"/>
      <c r="ML103" s="291"/>
      <c r="MM103" s="291"/>
      <c r="MN103" s="291"/>
      <c r="MO103" s="291"/>
      <c r="MP103" s="291"/>
      <c r="MQ103" s="291"/>
      <c r="MR103" s="291"/>
      <c r="MS103" s="291"/>
      <c r="MT103" s="291"/>
      <c r="MU103" s="291"/>
      <c r="MV103" s="291"/>
      <c r="MW103" s="291"/>
      <c r="MX103" s="291"/>
      <c r="MY103" s="291"/>
      <c r="MZ103" s="291"/>
      <c r="NA103" s="291"/>
      <c r="NB103" s="291"/>
      <c r="NC103" s="291"/>
      <c r="ND103" s="291"/>
      <c r="NE103" s="311"/>
      <c r="NF103" s="311"/>
      <c r="NG103" s="311"/>
      <c r="NH103" s="311"/>
      <c r="NI103" s="311"/>
      <c r="NJ103" s="311"/>
      <c r="NK103" s="311"/>
      <c r="NL103" s="311"/>
      <c r="NM103" s="311"/>
      <c r="NN103" s="311"/>
      <c r="NO103" s="311"/>
      <c r="NP103" s="311"/>
      <c r="NQ103" s="311"/>
      <c r="NR103" s="311"/>
      <c r="NS103" s="311"/>
      <c r="NT103" s="311"/>
      <c r="NU103" s="311"/>
      <c r="NV103" s="311"/>
      <c r="NW103" s="311"/>
      <c r="NX103" s="311"/>
      <c r="NY103" s="311"/>
      <c r="NZ103" s="311"/>
      <c r="OA103" s="311"/>
      <c r="OB103" s="311"/>
      <c r="OC103" s="311"/>
      <c r="OD103" s="311"/>
      <c r="OE103" s="311"/>
      <c r="OF103" s="311"/>
      <c r="OG103" s="311"/>
      <c r="OH103" s="311"/>
      <c r="OI103" s="311"/>
      <c r="OJ103" s="311"/>
      <c r="OK103" s="311"/>
      <c r="OL103" s="311"/>
      <c r="OM103" s="311"/>
      <c r="ON103" s="311"/>
      <c r="OO103" s="311"/>
      <c r="OP103" s="311"/>
      <c r="OQ103" s="311"/>
      <c r="OR103" s="311"/>
      <c r="OS103" s="311"/>
      <c r="OT103" s="311"/>
      <c r="OU103" s="311"/>
      <c r="OV103" s="311"/>
      <c r="OW103" s="311"/>
      <c r="OX103" s="311"/>
      <c r="OY103" s="311"/>
      <c r="OZ103" s="311"/>
      <c r="PA103" s="311"/>
      <c r="PB103" s="311"/>
      <c r="PC103" s="311"/>
      <c r="PD103" s="311"/>
      <c r="PE103" s="311"/>
      <c r="PF103" s="311"/>
      <c r="PG103" s="311"/>
      <c r="PH103" s="311"/>
      <c r="PI103" s="311"/>
      <c r="PJ103" s="311"/>
      <c r="PK103" s="311"/>
      <c r="PL103" s="311"/>
      <c r="PM103" s="311"/>
      <c r="PN103" s="311"/>
      <c r="PO103" s="311"/>
      <c r="PP103" s="311"/>
      <c r="PQ103" s="311"/>
      <c r="PR103" s="311"/>
      <c r="PS103" s="311"/>
      <c r="PT103" s="311"/>
      <c r="PU103" s="311"/>
      <c r="PV103" s="311"/>
      <c r="PW103" s="311"/>
      <c r="PX103" s="311"/>
      <c r="PY103" s="311"/>
      <c r="PZ103" s="311"/>
      <c r="QA103" s="311"/>
      <c r="QB103" s="311"/>
      <c r="QC103" s="311"/>
      <c r="QD103" s="311"/>
      <c r="QE103" s="311"/>
      <c r="QF103" s="311"/>
      <c r="QG103" s="311"/>
      <c r="QH103" s="311"/>
      <c r="QI103" s="311"/>
      <c r="QJ103" s="311"/>
      <c r="QK103" s="311"/>
      <c r="QL103" s="311"/>
      <c r="QM103" s="311"/>
      <c r="QN103" s="311"/>
      <c r="QP103" s="266">
        <v>0</v>
      </c>
      <c r="WM103" s="159"/>
      <c r="WN103" s="159"/>
      <c r="WO103" s="159"/>
      <c r="WP103" s="251">
        <v>0</v>
      </c>
      <c r="WQ103" s="219"/>
      <c r="WR103" s="171"/>
      <c r="XE103" s="159"/>
      <c r="XH103" s="266">
        <v>0</v>
      </c>
      <c r="YJ103" s="159"/>
      <c r="YK103" s="159"/>
      <c r="YM103" s="266"/>
      <c r="YN103" s="172"/>
      <c r="ZQ103" s="159"/>
      <c r="ZR103" s="159"/>
      <c r="ZS103" s="159"/>
    </row>
    <row r="104" spans="1:695" ht="21">
      <c r="A104" s="302"/>
      <c r="B104" s="303" t="s">
        <v>472</v>
      </c>
      <c r="C104" s="304" t="s">
        <v>237</v>
      </c>
      <c r="D104" s="305" t="s">
        <v>473</v>
      </c>
      <c r="E104" s="250">
        <v>500000</v>
      </c>
      <c r="G104" s="251">
        <v>500000</v>
      </c>
      <c r="H104" s="309"/>
      <c r="I104" s="309"/>
      <c r="J104" s="309"/>
      <c r="K104" s="309"/>
      <c r="L104" s="309"/>
      <c r="M104" s="309">
        <v>500000</v>
      </c>
      <c r="N104" s="309"/>
      <c r="O104" s="309"/>
      <c r="P104" s="309"/>
      <c r="Q104" s="309"/>
      <c r="R104" s="309"/>
      <c r="S104" s="309"/>
      <c r="T104" s="309"/>
      <c r="U104" s="291"/>
      <c r="V104" s="291"/>
      <c r="W104" s="291"/>
      <c r="X104" s="291"/>
      <c r="Y104" s="291"/>
      <c r="Z104" s="291"/>
      <c r="AA104" s="309"/>
      <c r="AB104" s="309"/>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310"/>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c r="HV104" s="291"/>
      <c r="HW104" s="291"/>
      <c r="HX104" s="291"/>
      <c r="HY104" s="291"/>
      <c r="HZ104" s="291"/>
      <c r="IA104" s="291"/>
      <c r="IB104" s="291"/>
      <c r="IC104" s="291"/>
      <c r="ID104" s="291"/>
      <c r="IE104" s="291"/>
      <c r="IF104" s="291"/>
      <c r="IG104" s="291"/>
      <c r="IH104" s="291"/>
      <c r="II104" s="291"/>
      <c r="IJ104" s="291"/>
      <c r="IK104" s="291"/>
      <c r="IL104" s="291"/>
      <c r="IM104" s="291"/>
      <c r="IN104" s="291"/>
      <c r="IO104" s="291"/>
      <c r="IP104" s="291"/>
      <c r="IQ104" s="291"/>
      <c r="IR104" s="291"/>
      <c r="IS104" s="291"/>
      <c r="IT104" s="291"/>
      <c r="IU104" s="291"/>
      <c r="IV104" s="291"/>
      <c r="IW104" s="291"/>
      <c r="IX104" s="291"/>
      <c r="IY104" s="291"/>
      <c r="IZ104" s="291"/>
      <c r="JA104" s="291"/>
      <c r="JB104" s="291"/>
      <c r="JC104" s="291"/>
      <c r="JD104" s="291"/>
      <c r="JE104" s="291"/>
      <c r="JF104" s="291"/>
      <c r="JG104" s="291"/>
      <c r="JH104" s="291"/>
      <c r="JI104" s="291"/>
      <c r="JJ104" s="291"/>
      <c r="JK104" s="291"/>
      <c r="JL104" s="291"/>
      <c r="JM104" s="291"/>
      <c r="JN104" s="291"/>
      <c r="JO104" s="291"/>
      <c r="JP104" s="291"/>
      <c r="JQ104" s="291"/>
      <c r="JR104" s="291"/>
      <c r="JS104" s="291"/>
      <c r="JT104" s="291"/>
      <c r="JU104" s="291"/>
      <c r="JV104" s="291"/>
      <c r="JW104" s="291"/>
      <c r="JX104" s="291"/>
      <c r="JY104" s="291"/>
      <c r="JZ104" s="291"/>
      <c r="KA104" s="291"/>
      <c r="KB104" s="291"/>
      <c r="KC104" s="291"/>
      <c r="KD104" s="291"/>
      <c r="KE104" s="291"/>
      <c r="KF104" s="291"/>
      <c r="KG104" s="291"/>
      <c r="KH104" s="291"/>
      <c r="KI104" s="291"/>
      <c r="KJ104" s="291"/>
      <c r="KK104" s="291"/>
      <c r="KL104" s="291"/>
      <c r="KM104" s="291"/>
      <c r="KN104" s="291"/>
      <c r="KO104" s="291"/>
      <c r="KP104" s="291"/>
      <c r="KQ104" s="291"/>
      <c r="KR104" s="291"/>
      <c r="KS104" s="291"/>
      <c r="KT104" s="291"/>
      <c r="KU104" s="291"/>
      <c r="KV104" s="291"/>
      <c r="KW104" s="291"/>
      <c r="KX104" s="291"/>
      <c r="KY104" s="291"/>
      <c r="KZ104" s="291"/>
      <c r="LA104" s="291"/>
      <c r="LB104" s="291"/>
      <c r="LC104" s="291"/>
      <c r="LD104" s="291"/>
      <c r="LE104" s="291"/>
      <c r="LF104" s="291"/>
      <c r="LG104" s="291"/>
      <c r="LH104" s="291"/>
      <c r="LI104" s="291"/>
      <c r="LJ104" s="291"/>
      <c r="LK104" s="291"/>
      <c r="LL104" s="291"/>
      <c r="LM104" s="291"/>
      <c r="LN104" s="291"/>
      <c r="LO104" s="291"/>
      <c r="LP104" s="291"/>
      <c r="LQ104" s="291"/>
      <c r="LR104" s="291"/>
      <c r="LS104" s="291"/>
      <c r="LT104" s="291"/>
      <c r="LU104" s="291"/>
      <c r="LV104" s="291"/>
      <c r="LW104" s="291"/>
      <c r="LX104" s="291"/>
      <c r="LY104" s="291"/>
      <c r="LZ104" s="291"/>
      <c r="MA104" s="291"/>
      <c r="MB104" s="291"/>
      <c r="MC104" s="291"/>
      <c r="MD104" s="291"/>
      <c r="ME104" s="291"/>
      <c r="MF104" s="291"/>
      <c r="MG104" s="291"/>
      <c r="MH104" s="291"/>
      <c r="MI104" s="291"/>
      <c r="MJ104" s="291"/>
      <c r="MK104" s="291"/>
      <c r="ML104" s="291"/>
      <c r="MM104" s="291"/>
      <c r="MN104" s="291"/>
      <c r="MO104" s="291"/>
      <c r="MP104" s="291"/>
      <c r="MQ104" s="291"/>
      <c r="MR104" s="291"/>
      <c r="MS104" s="291"/>
      <c r="MT104" s="291"/>
      <c r="MU104" s="291"/>
      <c r="MV104" s="291"/>
      <c r="MW104" s="291"/>
      <c r="MX104" s="291"/>
      <c r="MY104" s="291"/>
      <c r="MZ104" s="291"/>
      <c r="NA104" s="291"/>
      <c r="NB104" s="291"/>
      <c r="NC104" s="291"/>
      <c r="ND104" s="291"/>
      <c r="NE104" s="311"/>
      <c r="NF104" s="311"/>
      <c r="NG104" s="311"/>
      <c r="NH104" s="311"/>
      <c r="NI104" s="311"/>
      <c r="NJ104" s="311"/>
      <c r="NK104" s="311"/>
      <c r="NL104" s="311"/>
      <c r="NM104" s="311"/>
      <c r="NN104" s="311"/>
      <c r="NO104" s="311"/>
      <c r="NP104" s="311"/>
      <c r="NQ104" s="311"/>
      <c r="NR104" s="311"/>
      <c r="NS104" s="311"/>
      <c r="NT104" s="311"/>
      <c r="NU104" s="311"/>
      <c r="NV104" s="311"/>
      <c r="NW104" s="311"/>
      <c r="NX104" s="311"/>
      <c r="NY104" s="311"/>
      <c r="NZ104" s="311"/>
      <c r="OA104" s="311"/>
      <c r="OB104" s="311"/>
      <c r="OC104" s="311"/>
      <c r="OD104" s="311"/>
      <c r="OE104" s="311"/>
      <c r="OF104" s="311"/>
      <c r="OG104" s="311"/>
      <c r="OH104" s="311"/>
      <c r="OI104" s="311"/>
      <c r="OJ104" s="311"/>
      <c r="OK104" s="311"/>
      <c r="OL104" s="311"/>
      <c r="OM104" s="311"/>
      <c r="ON104" s="311"/>
      <c r="OO104" s="311"/>
      <c r="OP104" s="311"/>
      <c r="OQ104" s="311"/>
      <c r="OR104" s="311"/>
      <c r="OS104" s="311"/>
      <c r="OT104" s="311"/>
      <c r="OU104" s="311"/>
      <c r="OV104" s="311"/>
      <c r="OW104" s="311"/>
      <c r="OX104" s="311"/>
      <c r="OY104" s="311"/>
      <c r="OZ104" s="311"/>
      <c r="PA104" s="311"/>
      <c r="PB104" s="311"/>
      <c r="PC104" s="311"/>
      <c r="PD104" s="311"/>
      <c r="PE104" s="311"/>
      <c r="PF104" s="311"/>
      <c r="PG104" s="311"/>
      <c r="PH104" s="311"/>
      <c r="PI104" s="311"/>
      <c r="PJ104" s="311"/>
      <c r="PK104" s="311"/>
      <c r="PL104" s="311"/>
      <c r="PM104" s="311"/>
      <c r="PN104" s="311"/>
      <c r="PO104" s="311"/>
      <c r="PP104" s="311"/>
      <c r="PQ104" s="311"/>
      <c r="PR104" s="311"/>
      <c r="PS104" s="311"/>
      <c r="PT104" s="311"/>
      <c r="PU104" s="311"/>
      <c r="PV104" s="311"/>
      <c r="PW104" s="311"/>
      <c r="PX104" s="311"/>
      <c r="PY104" s="311"/>
      <c r="PZ104" s="311"/>
      <c r="QA104" s="311"/>
      <c r="QB104" s="311"/>
      <c r="QC104" s="311"/>
      <c r="QD104" s="311"/>
      <c r="QE104" s="311"/>
      <c r="QF104" s="311"/>
      <c r="QG104" s="311"/>
      <c r="QH104" s="311"/>
      <c r="QI104" s="311"/>
      <c r="QJ104" s="311"/>
      <c r="QK104" s="311"/>
      <c r="QL104" s="311"/>
      <c r="QM104" s="311"/>
      <c r="QN104" s="311"/>
      <c r="QP104" s="266">
        <v>0</v>
      </c>
      <c r="WM104" s="159"/>
      <c r="WN104" s="159"/>
      <c r="WO104" s="159"/>
      <c r="WP104" s="251">
        <v>0</v>
      </c>
      <c r="WQ104" s="219"/>
      <c r="WR104" s="171"/>
      <c r="XE104" s="159"/>
      <c r="XH104" s="266">
        <v>0</v>
      </c>
      <c r="YJ104" s="159"/>
      <c r="YK104" s="159"/>
      <c r="YM104" s="266"/>
      <c r="YN104" s="172"/>
      <c r="ZQ104" s="159"/>
      <c r="ZR104" s="159"/>
      <c r="ZS104" s="159"/>
    </row>
    <row r="105" spans="1:695" ht="21">
      <c r="A105" s="302"/>
      <c r="B105" s="303" t="s">
        <v>474</v>
      </c>
      <c r="C105" s="304" t="s">
        <v>237</v>
      </c>
      <c r="D105" s="305" t="s">
        <v>475</v>
      </c>
      <c r="E105" s="250">
        <v>998400</v>
      </c>
      <c r="G105" s="251">
        <v>998400</v>
      </c>
      <c r="H105" s="309"/>
      <c r="I105" s="309"/>
      <c r="J105" s="309"/>
      <c r="K105" s="309"/>
      <c r="L105" s="309">
        <v>998400</v>
      </c>
      <c r="M105" s="309"/>
      <c r="N105" s="309"/>
      <c r="O105" s="309"/>
      <c r="P105" s="309"/>
      <c r="Q105" s="309"/>
      <c r="R105" s="309"/>
      <c r="S105" s="309"/>
      <c r="T105" s="309"/>
      <c r="U105" s="291"/>
      <c r="V105" s="291"/>
      <c r="W105" s="291"/>
      <c r="X105" s="291"/>
      <c r="Y105" s="291"/>
      <c r="Z105" s="291"/>
      <c r="AA105" s="309"/>
      <c r="AB105" s="309"/>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310"/>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c r="HV105" s="291"/>
      <c r="HW105" s="291"/>
      <c r="HX105" s="291"/>
      <c r="HY105" s="291"/>
      <c r="HZ105" s="291"/>
      <c r="IA105" s="291"/>
      <c r="IB105" s="291"/>
      <c r="IC105" s="291"/>
      <c r="ID105" s="291"/>
      <c r="IE105" s="291"/>
      <c r="IF105" s="291"/>
      <c r="IG105" s="291"/>
      <c r="IH105" s="291"/>
      <c r="II105" s="291"/>
      <c r="IJ105" s="291"/>
      <c r="IK105" s="291"/>
      <c r="IL105" s="291"/>
      <c r="IM105" s="291"/>
      <c r="IN105" s="291"/>
      <c r="IO105" s="291"/>
      <c r="IP105" s="291"/>
      <c r="IQ105" s="291"/>
      <c r="IR105" s="291"/>
      <c r="IS105" s="291"/>
      <c r="IT105" s="291"/>
      <c r="IU105" s="291"/>
      <c r="IV105" s="291"/>
      <c r="IW105" s="291"/>
      <c r="IX105" s="291"/>
      <c r="IY105" s="291"/>
      <c r="IZ105" s="291"/>
      <c r="JA105" s="291"/>
      <c r="JB105" s="291"/>
      <c r="JC105" s="291"/>
      <c r="JD105" s="291"/>
      <c r="JE105" s="291"/>
      <c r="JF105" s="291"/>
      <c r="JG105" s="291"/>
      <c r="JH105" s="291"/>
      <c r="JI105" s="291"/>
      <c r="JJ105" s="291"/>
      <c r="JK105" s="291"/>
      <c r="JL105" s="291"/>
      <c r="JM105" s="291"/>
      <c r="JN105" s="291"/>
      <c r="JO105" s="291"/>
      <c r="JP105" s="291"/>
      <c r="JQ105" s="291"/>
      <c r="JR105" s="291"/>
      <c r="JS105" s="291"/>
      <c r="JT105" s="291"/>
      <c r="JU105" s="291"/>
      <c r="JV105" s="291"/>
      <c r="JW105" s="291"/>
      <c r="JX105" s="291"/>
      <c r="JY105" s="291"/>
      <c r="JZ105" s="291"/>
      <c r="KA105" s="291"/>
      <c r="KB105" s="291"/>
      <c r="KC105" s="291"/>
      <c r="KD105" s="291"/>
      <c r="KE105" s="291"/>
      <c r="KF105" s="291"/>
      <c r="KG105" s="291"/>
      <c r="KH105" s="291"/>
      <c r="KI105" s="291"/>
      <c r="KJ105" s="291"/>
      <c r="KK105" s="291"/>
      <c r="KL105" s="291"/>
      <c r="KM105" s="291"/>
      <c r="KN105" s="291"/>
      <c r="KO105" s="291"/>
      <c r="KP105" s="291"/>
      <c r="KQ105" s="291"/>
      <c r="KR105" s="291"/>
      <c r="KS105" s="291"/>
      <c r="KT105" s="291"/>
      <c r="KU105" s="291"/>
      <c r="KV105" s="291"/>
      <c r="KW105" s="291"/>
      <c r="KX105" s="291"/>
      <c r="KY105" s="291"/>
      <c r="KZ105" s="291"/>
      <c r="LA105" s="291"/>
      <c r="LB105" s="291"/>
      <c r="LC105" s="291"/>
      <c r="LD105" s="291"/>
      <c r="LE105" s="291"/>
      <c r="LF105" s="291"/>
      <c r="LG105" s="291"/>
      <c r="LH105" s="291"/>
      <c r="LI105" s="291"/>
      <c r="LJ105" s="291"/>
      <c r="LK105" s="291"/>
      <c r="LL105" s="291"/>
      <c r="LM105" s="291"/>
      <c r="LN105" s="291"/>
      <c r="LO105" s="291"/>
      <c r="LP105" s="291"/>
      <c r="LQ105" s="291"/>
      <c r="LR105" s="291"/>
      <c r="LS105" s="291"/>
      <c r="LT105" s="291"/>
      <c r="LU105" s="291"/>
      <c r="LV105" s="291"/>
      <c r="LW105" s="291"/>
      <c r="LX105" s="291"/>
      <c r="LY105" s="291"/>
      <c r="LZ105" s="291"/>
      <c r="MA105" s="291"/>
      <c r="MB105" s="291"/>
      <c r="MC105" s="291"/>
      <c r="MD105" s="291"/>
      <c r="ME105" s="291"/>
      <c r="MF105" s="291"/>
      <c r="MG105" s="291"/>
      <c r="MH105" s="291"/>
      <c r="MI105" s="291"/>
      <c r="MJ105" s="291"/>
      <c r="MK105" s="291"/>
      <c r="ML105" s="291"/>
      <c r="MM105" s="291"/>
      <c r="MN105" s="291"/>
      <c r="MO105" s="291"/>
      <c r="MP105" s="291"/>
      <c r="MQ105" s="291"/>
      <c r="MR105" s="291"/>
      <c r="MS105" s="291"/>
      <c r="MT105" s="291"/>
      <c r="MU105" s="291"/>
      <c r="MV105" s="291"/>
      <c r="MW105" s="291"/>
      <c r="MX105" s="291"/>
      <c r="MY105" s="291"/>
      <c r="MZ105" s="291"/>
      <c r="NA105" s="291"/>
      <c r="NB105" s="291"/>
      <c r="NC105" s="291"/>
      <c r="ND105" s="291"/>
      <c r="NE105" s="311"/>
      <c r="NF105" s="311"/>
      <c r="NG105" s="311"/>
      <c r="NH105" s="311"/>
      <c r="NI105" s="311"/>
      <c r="NJ105" s="311"/>
      <c r="NK105" s="311"/>
      <c r="NL105" s="311"/>
      <c r="NM105" s="311"/>
      <c r="NN105" s="311"/>
      <c r="NO105" s="311"/>
      <c r="NP105" s="311"/>
      <c r="NQ105" s="311"/>
      <c r="NR105" s="311"/>
      <c r="NS105" s="311"/>
      <c r="NT105" s="311"/>
      <c r="NU105" s="311"/>
      <c r="NV105" s="311"/>
      <c r="NW105" s="311"/>
      <c r="NX105" s="311"/>
      <c r="NY105" s="311"/>
      <c r="NZ105" s="311"/>
      <c r="OA105" s="311"/>
      <c r="OB105" s="311"/>
      <c r="OC105" s="311"/>
      <c r="OD105" s="311"/>
      <c r="OE105" s="311"/>
      <c r="OF105" s="311"/>
      <c r="OG105" s="311"/>
      <c r="OH105" s="311"/>
      <c r="OI105" s="311"/>
      <c r="OJ105" s="311"/>
      <c r="OK105" s="311"/>
      <c r="OL105" s="311"/>
      <c r="OM105" s="311"/>
      <c r="ON105" s="311"/>
      <c r="OO105" s="311"/>
      <c r="OP105" s="311"/>
      <c r="OQ105" s="311"/>
      <c r="OR105" s="311"/>
      <c r="OS105" s="311"/>
      <c r="OT105" s="311"/>
      <c r="OU105" s="311"/>
      <c r="OV105" s="311"/>
      <c r="OW105" s="311"/>
      <c r="OX105" s="311"/>
      <c r="OY105" s="311"/>
      <c r="OZ105" s="311"/>
      <c r="PA105" s="311"/>
      <c r="PB105" s="311"/>
      <c r="PC105" s="311"/>
      <c r="PD105" s="311"/>
      <c r="PE105" s="311"/>
      <c r="PF105" s="311"/>
      <c r="PG105" s="311"/>
      <c r="PH105" s="311"/>
      <c r="PI105" s="311"/>
      <c r="PJ105" s="311"/>
      <c r="PK105" s="311"/>
      <c r="PL105" s="311"/>
      <c r="PM105" s="311"/>
      <c r="PN105" s="311"/>
      <c r="PO105" s="311"/>
      <c r="PP105" s="311"/>
      <c r="PQ105" s="311"/>
      <c r="PR105" s="311"/>
      <c r="PS105" s="311"/>
      <c r="PT105" s="311"/>
      <c r="PU105" s="311"/>
      <c r="PV105" s="311"/>
      <c r="PW105" s="311"/>
      <c r="PX105" s="311"/>
      <c r="PY105" s="311"/>
      <c r="PZ105" s="311"/>
      <c r="QA105" s="311"/>
      <c r="QB105" s="311"/>
      <c r="QC105" s="311"/>
      <c r="QD105" s="311"/>
      <c r="QE105" s="311"/>
      <c r="QF105" s="311"/>
      <c r="QG105" s="311"/>
      <c r="QH105" s="311"/>
      <c r="QI105" s="311"/>
      <c r="QJ105" s="311"/>
      <c r="QK105" s="311"/>
      <c r="QL105" s="311"/>
      <c r="QM105" s="311"/>
      <c r="QN105" s="311"/>
      <c r="QP105" s="266">
        <v>0</v>
      </c>
      <c r="WM105" s="159"/>
      <c r="WN105" s="159"/>
      <c r="WO105" s="159"/>
      <c r="WP105" s="251">
        <v>0</v>
      </c>
      <c r="WQ105" s="219"/>
      <c r="WR105" s="171"/>
      <c r="XE105" s="159"/>
      <c r="XH105" s="266">
        <v>0</v>
      </c>
      <c r="YJ105" s="159"/>
      <c r="YK105" s="159"/>
      <c r="YM105" s="266"/>
      <c r="YN105" s="172"/>
      <c r="ZQ105" s="159"/>
      <c r="ZR105" s="159"/>
      <c r="ZS105" s="159"/>
    </row>
    <row r="106" spans="1:695" ht="21">
      <c r="A106" s="302"/>
      <c r="B106" s="303" t="s">
        <v>476</v>
      </c>
      <c r="C106" s="304" t="s">
        <v>237</v>
      </c>
      <c r="D106" s="305" t="s">
        <v>477</v>
      </c>
      <c r="E106" s="250">
        <v>0</v>
      </c>
      <c r="G106" s="251">
        <v>0</v>
      </c>
      <c r="H106" s="288"/>
      <c r="I106" s="288"/>
      <c r="J106" s="288"/>
      <c r="K106" s="288"/>
      <c r="L106" s="288"/>
      <c r="M106" s="288"/>
      <c r="N106" s="288"/>
      <c r="O106" s="288"/>
      <c r="P106" s="288"/>
      <c r="Q106" s="288"/>
      <c r="R106" s="288"/>
      <c r="S106" s="288"/>
      <c r="T106" s="288"/>
      <c r="U106" s="312"/>
      <c r="V106" s="312"/>
      <c r="W106" s="312"/>
      <c r="X106" s="312"/>
      <c r="Y106" s="312"/>
      <c r="Z106" s="312"/>
      <c r="AA106" s="288"/>
      <c r="AB106" s="288"/>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2"/>
      <c r="BM106" s="312"/>
      <c r="BN106" s="312"/>
      <c r="BO106" s="312"/>
      <c r="BP106" s="312"/>
      <c r="BQ106" s="312"/>
      <c r="BR106" s="312"/>
      <c r="BS106" s="312"/>
      <c r="BT106" s="312"/>
      <c r="BU106" s="312"/>
      <c r="BV106" s="312"/>
      <c r="BW106" s="312"/>
      <c r="BX106" s="312"/>
      <c r="BY106" s="312"/>
      <c r="BZ106" s="312"/>
      <c r="CA106" s="312"/>
      <c r="CB106" s="312"/>
      <c r="CC106" s="312"/>
      <c r="CD106" s="312"/>
      <c r="CE106" s="312"/>
      <c r="CF106" s="312"/>
      <c r="CG106" s="312"/>
      <c r="CH106" s="312"/>
      <c r="CI106" s="312"/>
      <c r="CJ106" s="312"/>
      <c r="CK106" s="312"/>
      <c r="CL106" s="312"/>
      <c r="CM106" s="312"/>
      <c r="CN106" s="312"/>
      <c r="CO106" s="312"/>
      <c r="CP106" s="312"/>
      <c r="CQ106" s="312"/>
      <c r="CR106" s="312"/>
      <c r="CS106" s="312"/>
      <c r="CT106" s="312"/>
      <c r="CU106" s="312"/>
      <c r="CV106" s="312"/>
      <c r="CW106" s="312"/>
      <c r="CX106" s="312"/>
      <c r="CY106" s="312"/>
      <c r="CZ106" s="312"/>
      <c r="DA106" s="312"/>
      <c r="DB106" s="312"/>
      <c r="DC106" s="312"/>
      <c r="DD106" s="312"/>
      <c r="DE106" s="312"/>
      <c r="DF106" s="312"/>
      <c r="DG106" s="312"/>
      <c r="DH106" s="312"/>
      <c r="DI106" s="312"/>
      <c r="DJ106" s="312"/>
      <c r="DK106" s="312"/>
      <c r="DL106" s="312"/>
      <c r="DM106" s="312"/>
      <c r="DN106" s="312"/>
      <c r="DO106" s="312"/>
      <c r="DP106" s="312"/>
      <c r="DQ106" s="312"/>
      <c r="DR106" s="312"/>
      <c r="DS106" s="312"/>
      <c r="DT106" s="312"/>
      <c r="DU106" s="312"/>
      <c r="DV106" s="312"/>
      <c r="DW106" s="312"/>
      <c r="DX106" s="312"/>
      <c r="DY106" s="312"/>
      <c r="DZ106" s="312"/>
      <c r="EA106" s="312"/>
      <c r="EB106" s="312"/>
      <c r="EC106" s="312"/>
      <c r="ED106" s="312"/>
      <c r="EE106" s="312"/>
      <c r="EF106" s="312"/>
      <c r="EG106" s="312"/>
      <c r="EH106" s="312"/>
      <c r="EI106" s="312"/>
      <c r="EJ106" s="312"/>
      <c r="EK106" s="312"/>
      <c r="EL106" s="312"/>
      <c r="EM106" s="312"/>
      <c r="EN106" s="312"/>
      <c r="EO106" s="312"/>
      <c r="EP106" s="312"/>
      <c r="EQ106" s="312"/>
      <c r="ER106" s="312"/>
      <c r="ES106" s="312"/>
      <c r="ET106" s="312"/>
      <c r="EU106" s="312"/>
      <c r="EV106" s="312"/>
      <c r="EW106" s="312"/>
      <c r="EX106" s="312"/>
      <c r="EY106" s="312"/>
      <c r="EZ106" s="312"/>
      <c r="FA106" s="312"/>
      <c r="FB106" s="312"/>
      <c r="FC106" s="313"/>
      <c r="FD106" s="312"/>
      <c r="FE106" s="312"/>
      <c r="FF106" s="312"/>
      <c r="FG106" s="312"/>
      <c r="FH106" s="312"/>
      <c r="FI106" s="312"/>
      <c r="FJ106" s="312"/>
      <c r="FK106" s="312"/>
      <c r="FL106" s="312"/>
      <c r="FM106" s="312"/>
      <c r="FN106" s="312"/>
      <c r="FO106" s="312"/>
      <c r="FP106" s="312"/>
      <c r="FQ106" s="312"/>
      <c r="FR106" s="312"/>
      <c r="FS106" s="312"/>
      <c r="FT106" s="312"/>
      <c r="FU106" s="312"/>
      <c r="FV106" s="312"/>
      <c r="FW106" s="312"/>
      <c r="FX106" s="312"/>
      <c r="FY106" s="312"/>
      <c r="FZ106" s="312"/>
      <c r="GA106" s="312"/>
      <c r="GB106" s="312"/>
      <c r="GC106" s="312"/>
      <c r="GD106" s="312"/>
      <c r="GE106" s="312"/>
      <c r="GF106" s="312"/>
      <c r="GG106" s="312"/>
      <c r="GH106" s="312"/>
      <c r="GI106" s="312"/>
      <c r="GJ106" s="312"/>
      <c r="GK106" s="312"/>
      <c r="GL106" s="312"/>
      <c r="GM106" s="312"/>
      <c r="GN106" s="312"/>
      <c r="GO106" s="312"/>
      <c r="GP106" s="312"/>
      <c r="GQ106" s="312"/>
      <c r="GR106" s="312"/>
      <c r="GS106" s="312"/>
      <c r="GT106" s="312"/>
      <c r="GU106" s="312"/>
      <c r="GV106" s="312"/>
      <c r="GW106" s="312"/>
      <c r="GX106" s="312"/>
      <c r="GY106" s="312"/>
      <c r="GZ106" s="312"/>
      <c r="HA106" s="312"/>
      <c r="HB106" s="312"/>
      <c r="HC106" s="312"/>
      <c r="HD106" s="312"/>
      <c r="HE106" s="312"/>
      <c r="HF106" s="312"/>
      <c r="HG106" s="312"/>
      <c r="HH106" s="312"/>
      <c r="HI106" s="312"/>
      <c r="HJ106" s="312"/>
      <c r="HK106" s="312"/>
      <c r="HL106" s="312"/>
      <c r="HM106" s="312"/>
      <c r="HN106" s="312"/>
      <c r="HO106" s="312"/>
      <c r="HP106" s="312"/>
      <c r="HQ106" s="312"/>
      <c r="HR106" s="312"/>
      <c r="HS106" s="312"/>
      <c r="HT106" s="312"/>
      <c r="HU106" s="312"/>
      <c r="HV106" s="312"/>
      <c r="HW106" s="312"/>
      <c r="HX106" s="312"/>
      <c r="HY106" s="312"/>
      <c r="HZ106" s="312"/>
      <c r="IA106" s="312"/>
      <c r="IB106" s="312"/>
      <c r="IC106" s="312"/>
      <c r="ID106" s="312"/>
      <c r="IE106" s="312"/>
      <c r="IF106" s="312"/>
      <c r="IG106" s="312"/>
      <c r="IH106" s="312"/>
      <c r="II106" s="312"/>
      <c r="IJ106" s="312"/>
      <c r="IK106" s="312"/>
      <c r="IL106" s="312"/>
      <c r="IM106" s="312"/>
      <c r="IN106" s="312"/>
      <c r="IO106" s="312"/>
      <c r="IP106" s="312"/>
      <c r="IQ106" s="312"/>
      <c r="IR106" s="312"/>
      <c r="IS106" s="312"/>
      <c r="IT106" s="312"/>
      <c r="IU106" s="312"/>
      <c r="IV106" s="312"/>
      <c r="IW106" s="312"/>
      <c r="IX106" s="312"/>
      <c r="IY106" s="312"/>
      <c r="IZ106" s="312"/>
      <c r="JA106" s="312"/>
      <c r="JB106" s="312"/>
      <c r="JC106" s="312"/>
      <c r="JD106" s="312"/>
      <c r="JE106" s="312"/>
      <c r="JF106" s="312"/>
      <c r="JG106" s="312"/>
      <c r="JH106" s="312"/>
      <c r="JI106" s="312"/>
      <c r="JJ106" s="312"/>
      <c r="JK106" s="312"/>
      <c r="JL106" s="312"/>
      <c r="JM106" s="312"/>
      <c r="JN106" s="312"/>
      <c r="JO106" s="312"/>
      <c r="JP106" s="312"/>
      <c r="JQ106" s="312"/>
      <c r="JR106" s="312"/>
      <c r="JS106" s="312"/>
      <c r="JT106" s="312"/>
      <c r="JU106" s="312"/>
      <c r="JV106" s="312"/>
      <c r="JW106" s="312"/>
      <c r="JX106" s="312"/>
      <c r="JY106" s="312"/>
      <c r="JZ106" s="312"/>
      <c r="KA106" s="312"/>
      <c r="KB106" s="312"/>
      <c r="KC106" s="312"/>
      <c r="KD106" s="312"/>
      <c r="KE106" s="312"/>
      <c r="KF106" s="312"/>
      <c r="KG106" s="312"/>
      <c r="KH106" s="312"/>
      <c r="KI106" s="312"/>
      <c r="KJ106" s="312"/>
      <c r="KK106" s="312"/>
      <c r="KL106" s="312"/>
      <c r="KM106" s="312"/>
      <c r="KN106" s="312"/>
      <c r="KO106" s="312"/>
      <c r="KP106" s="312"/>
      <c r="KQ106" s="312"/>
      <c r="KR106" s="312"/>
      <c r="KS106" s="312"/>
      <c r="KT106" s="312"/>
      <c r="KU106" s="312"/>
      <c r="KV106" s="312"/>
      <c r="KW106" s="312"/>
      <c r="KX106" s="312"/>
      <c r="KY106" s="312"/>
      <c r="KZ106" s="312"/>
      <c r="LA106" s="312"/>
      <c r="LB106" s="312"/>
      <c r="LC106" s="312"/>
      <c r="LD106" s="312"/>
      <c r="LE106" s="312"/>
      <c r="LF106" s="312"/>
      <c r="LG106" s="312"/>
      <c r="LH106" s="312"/>
      <c r="LI106" s="312"/>
      <c r="LJ106" s="312"/>
      <c r="LK106" s="312"/>
      <c r="LL106" s="312"/>
      <c r="LM106" s="312"/>
      <c r="LN106" s="312"/>
      <c r="LO106" s="312"/>
      <c r="LP106" s="312"/>
      <c r="LQ106" s="312"/>
      <c r="LR106" s="312"/>
      <c r="LS106" s="312"/>
      <c r="LT106" s="312"/>
      <c r="LU106" s="312"/>
      <c r="LV106" s="312"/>
      <c r="LW106" s="312"/>
      <c r="LX106" s="312"/>
      <c r="LY106" s="312"/>
      <c r="LZ106" s="312"/>
      <c r="MA106" s="312"/>
      <c r="MB106" s="312"/>
      <c r="MC106" s="312"/>
      <c r="MD106" s="312"/>
      <c r="ME106" s="312"/>
      <c r="MF106" s="312"/>
      <c r="MG106" s="312"/>
      <c r="MH106" s="312"/>
      <c r="MI106" s="312"/>
      <c r="MJ106" s="312"/>
      <c r="MK106" s="312"/>
      <c r="ML106" s="312"/>
      <c r="MM106" s="312"/>
      <c r="MN106" s="312"/>
      <c r="MO106" s="312"/>
      <c r="MP106" s="312"/>
      <c r="MQ106" s="312"/>
      <c r="MR106" s="312"/>
      <c r="MS106" s="312"/>
      <c r="MT106" s="312"/>
      <c r="MU106" s="312"/>
      <c r="MV106" s="312"/>
      <c r="MW106" s="312"/>
      <c r="MX106" s="312"/>
      <c r="MY106" s="312"/>
      <c r="MZ106" s="312"/>
      <c r="NA106" s="312"/>
      <c r="NB106" s="312"/>
      <c r="NC106" s="312"/>
      <c r="ND106" s="312"/>
      <c r="NE106" s="311"/>
      <c r="NF106" s="311"/>
      <c r="NG106" s="311"/>
      <c r="NH106" s="311"/>
      <c r="NI106" s="311"/>
      <c r="NJ106" s="311"/>
      <c r="NK106" s="311"/>
      <c r="NL106" s="311"/>
      <c r="NM106" s="311"/>
      <c r="NN106" s="311"/>
      <c r="NO106" s="311"/>
      <c r="NP106" s="311"/>
      <c r="NQ106" s="311"/>
      <c r="NR106" s="311"/>
      <c r="NS106" s="311"/>
      <c r="NT106" s="311"/>
      <c r="NU106" s="311"/>
      <c r="NV106" s="311"/>
      <c r="NW106" s="311"/>
      <c r="NX106" s="311"/>
      <c r="NY106" s="311"/>
      <c r="NZ106" s="311"/>
      <c r="OA106" s="311"/>
      <c r="OB106" s="311"/>
      <c r="OC106" s="311"/>
      <c r="OD106" s="311"/>
      <c r="OE106" s="311"/>
      <c r="OF106" s="311"/>
      <c r="OG106" s="311"/>
      <c r="OH106" s="311"/>
      <c r="OI106" s="311"/>
      <c r="OJ106" s="311"/>
      <c r="OK106" s="311"/>
      <c r="OL106" s="311"/>
      <c r="OM106" s="311"/>
      <c r="ON106" s="311"/>
      <c r="OO106" s="311"/>
      <c r="OP106" s="311"/>
      <c r="OQ106" s="311"/>
      <c r="OR106" s="311"/>
      <c r="OS106" s="311"/>
      <c r="OT106" s="311"/>
      <c r="OU106" s="311"/>
      <c r="OV106" s="311"/>
      <c r="OW106" s="311"/>
      <c r="OX106" s="311"/>
      <c r="OY106" s="311"/>
      <c r="OZ106" s="311"/>
      <c r="PA106" s="311"/>
      <c r="PB106" s="311"/>
      <c r="PC106" s="311"/>
      <c r="PD106" s="311"/>
      <c r="PE106" s="311"/>
      <c r="PF106" s="311"/>
      <c r="PG106" s="311"/>
      <c r="PH106" s="311"/>
      <c r="PI106" s="311"/>
      <c r="PJ106" s="311"/>
      <c r="PK106" s="311"/>
      <c r="PL106" s="311"/>
      <c r="PM106" s="311"/>
      <c r="PN106" s="311"/>
      <c r="PO106" s="311"/>
      <c r="PP106" s="311"/>
      <c r="PQ106" s="311"/>
      <c r="PR106" s="311"/>
      <c r="PS106" s="311"/>
      <c r="PT106" s="311"/>
      <c r="PU106" s="311"/>
      <c r="PV106" s="311"/>
      <c r="PW106" s="311"/>
      <c r="PX106" s="311"/>
      <c r="PY106" s="311"/>
      <c r="PZ106" s="311"/>
      <c r="QA106" s="311"/>
      <c r="QB106" s="311"/>
      <c r="QC106" s="311"/>
      <c r="QD106" s="311"/>
      <c r="QE106" s="311"/>
      <c r="QF106" s="311"/>
      <c r="QG106" s="311"/>
      <c r="QH106" s="311"/>
      <c r="QI106" s="311"/>
      <c r="QJ106" s="311"/>
      <c r="QK106" s="311"/>
      <c r="QL106" s="311"/>
      <c r="QM106" s="311"/>
      <c r="QN106" s="311"/>
      <c r="QP106" s="266">
        <v>0</v>
      </c>
      <c r="WM106" s="159"/>
      <c r="WN106" s="159"/>
      <c r="WO106" s="159"/>
      <c r="WP106" s="251">
        <v>0</v>
      </c>
      <c r="WQ106" s="219"/>
      <c r="WR106" s="171"/>
      <c r="XE106" s="159"/>
      <c r="XH106" s="266">
        <v>0</v>
      </c>
      <c r="YJ106" s="159"/>
      <c r="YK106" s="159"/>
      <c r="YM106" s="266"/>
      <c r="YN106" s="172"/>
      <c r="ZQ106" s="159"/>
      <c r="ZR106" s="159"/>
      <c r="ZS106" s="159"/>
    </row>
    <row r="107" spans="1:695" ht="21">
      <c r="A107" s="302"/>
      <c r="B107" s="303" t="s">
        <v>478</v>
      </c>
      <c r="C107" s="304" t="s">
        <v>237</v>
      </c>
      <c r="D107" s="305" t="s">
        <v>479</v>
      </c>
      <c r="E107" s="250">
        <v>4000000</v>
      </c>
      <c r="G107" s="251">
        <v>4000000</v>
      </c>
      <c r="H107" s="288"/>
      <c r="I107" s="288">
        <v>500000</v>
      </c>
      <c r="J107" s="288"/>
      <c r="K107" s="288"/>
      <c r="L107" s="288"/>
      <c r="M107" s="288">
        <v>1500000</v>
      </c>
      <c r="N107" s="288">
        <v>2000000</v>
      </c>
      <c r="O107" s="288"/>
      <c r="P107" s="288"/>
      <c r="Q107" s="288"/>
      <c r="R107" s="288"/>
      <c r="S107" s="288"/>
      <c r="T107" s="288"/>
      <c r="U107" s="312"/>
      <c r="V107" s="312"/>
      <c r="W107" s="312"/>
      <c r="X107" s="312"/>
      <c r="Y107" s="312"/>
      <c r="Z107" s="312"/>
      <c r="AA107" s="288"/>
      <c r="AB107" s="288"/>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c r="BP107" s="312"/>
      <c r="BQ107" s="312"/>
      <c r="BR107" s="312"/>
      <c r="BS107" s="312"/>
      <c r="BT107" s="312"/>
      <c r="BU107" s="312"/>
      <c r="BV107" s="312"/>
      <c r="BW107" s="312"/>
      <c r="BX107" s="312"/>
      <c r="BY107" s="312"/>
      <c r="BZ107" s="312"/>
      <c r="CA107" s="312"/>
      <c r="CB107" s="312"/>
      <c r="CC107" s="312"/>
      <c r="CD107" s="312"/>
      <c r="CE107" s="312"/>
      <c r="CF107" s="312"/>
      <c r="CG107" s="312"/>
      <c r="CH107" s="312"/>
      <c r="CI107" s="312"/>
      <c r="CJ107" s="312"/>
      <c r="CK107" s="312"/>
      <c r="CL107" s="312"/>
      <c r="CM107" s="312"/>
      <c r="CN107" s="312"/>
      <c r="CO107" s="312"/>
      <c r="CP107" s="312"/>
      <c r="CQ107" s="312"/>
      <c r="CR107" s="312"/>
      <c r="CS107" s="312"/>
      <c r="CT107" s="312"/>
      <c r="CU107" s="312"/>
      <c r="CV107" s="312"/>
      <c r="CW107" s="312"/>
      <c r="CX107" s="312"/>
      <c r="CY107" s="312"/>
      <c r="CZ107" s="312"/>
      <c r="DA107" s="312"/>
      <c r="DB107" s="312"/>
      <c r="DC107" s="312"/>
      <c r="DD107" s="312"/>
      <c r="DE107" s="312"/>
      <c r="DF107" s="312"/>
      <c r="DG107" s="312"/>
      <c r="DH107" s="312"/>
      <c r="DI107" s="312"/>
      <c r="DJ107" s="312"/>
      <c r="DK107" s="312"/>
      <c r="DL107" s="312"/>
      <c r="DM107" s="312"/>
      <c r="DN107" s="312"/>
      <c r="DO107" s="312"/>
      <c r="DP107" s="312"/>
      <c r="DQ107" s="312"/>
      <c r="DR107" s="312"/>
      <c r="DS107" s="312"/>
      <c r="DT107" s="312"/>
      <c r="DU107" s="312"/>
      <c r="DV107" s="312"/>
      <c r="DW107" s="312"/>
      <c r="DX107" s="312"/>
      <c r="DY107" s="312"/>
      <c r="DZ107" s="312"/>
      <c r="EA107" s="312"/>
      <c r="EB107" s="312"/>
      <c r="EC107" s="312"/>
      <c r="ED107" s="312"/>
      <c r="EE107" s="312"/>
      <c r="EF107" s="312"/>
      <c r="EG107" s="312"/>
      <c r="EH107" s="312"/>
      <c r="EI107" s="312"/>
      <c r="EJ107" s="312"/>
      <c r="EK107" s="312"/>
      <c r="EL107" s="312"/>
      <c r="EM107" s="312"/>
      <c r="EN107" s="312"/>
      <c r="EO107" s="312"/>
      <c r="EP107" s="312"/>
      <c r="EQ107" s="312"/>
      <c r="ER107" s="312"/>
      <c r="ES107" s="312"/>
      <c r="ET107" s="312"/>
      <c r="EU107" s="312"/>
      <c r="EV107" s="312"/>
      <c r="EW107" s="312"/>
      <c r="EX107" s="312"/>
      <c r="EY107" s="312"/>
      <c r="EZ107" s="312"/>
      <c r="FA107" s="312"/>
      <c r="FB107" s="312"/>
      <c r="FC107" s="313"/>
      <c r="FD107" s="312"/>
      <c r="FE107" s="312"/>
      <c r="FF107" s="312"/>
      <c r="FG107" s="312"/>
      <c r="FH107" s="312"/>
      <c r="FI107" s="312"/>
      <c r="FJ107" s="312"/>
      <c r="FK107" s="312"/>
      <c r="FL107" s="312"/>
      <c r="FM107" s="312"/>
      <c r="FN107" s="312"/>
      <c r="FO107" s="312"/>
      <c r="FP107" s="312"/>
      <c r="FQ107" s="312"/>
      <c r="FR107" s="312"/>
      <c r="FS107" s="312"/>
      <c r="FT107" s="312"/>
      <c r="FU107" s="312"/>
      <c r="FV107" s="312"/>
      <c r="FW107" s="312"/>
      <c r="FX107" s="312"/>
      <c r="FY107" s="312"/>
      <c r="FZ107" s="312"/>
      <c r="GA107" s="312"/>
      <c r="GB107" s="312"/>
      <c r="GC107" s="312"/>
      <c r="GD107" s="312"/>
      <c r="GE107" s="312"/>
      <c r="GF107" s="312"/>
      <c r="GG107" s="312"/>
      <c r="GH107" s="312"/>
      <c r="GI107" s="312"/>
      <c r="GJ107" s="312"/>
      <c r="GK107" s="312"/>
      <c r="GL107" s="312"/>
      <c r="GM107" s="312"/>
      <c r="GN107" s="312"/>
      <c r="GO107" s="312"/>
      <c r="GP107" s="312"/>
      <c r="GQ107" s="312"/>
      <c r="GR107" s="312"/>
      <c r="GS107" s="312"/>
      <c r="GT107" s="312"/>
      <c r="GU107" s="312"/>
      <c r="GV107" s="312"/>
      <c r="GW107" s="312"/>
      <c r="GX107" s="312"/>
      <c r="GY107" s="312"/>
      <c r="GZ107" s="312"/>
      <c r="HA107" s="312"/>
      <c r="HB107" s="312"/>
      <c r="HC107" s="312"/>
      <c r="HD107" s="312"/>
      <c r="HE107" s="312"/>
      <c r="HF107" s="312"/>
      <c r="HG107" s="312"/>
      <c r="HH107" s="312"/>
      <c r="HI107" s="312"/>
      <c r="HJ107" s="312"/>
      <c r="HK107" s="312"/>
      <c r="HL107" s="312"/>
      <c r="HM107" s="312"/>
      <c r="HN107" s="312"/>
      <c r="HO107" s="312"/>
      <c r="HP107" s="312"/>
      <c r="HQ107" s="312"/>
      <c r="HR107" s="312"/>
      <c r="HS107" s="312"/>
      <c r="HT107" s="312"/>
      <c r="HU107" s="312"/>
      <c r="HV107" s="312"/>
      <c r="HW107" s="312"/>
      <c r="HX107" s="312"/>
      <c r="HY107" s="312"/>
      <c r="HZ107" s="312"/>
      <c r="IA107" s="312"/>
      <c r="IB107" s="312"/>
      <c r="IC107" s="312"/>
      <c r="ID107" s="312"/>
      <c r="IE107" s="312"/>
      <c r="IF107" s="312"/>
      <c r="IG107" s="312"/>
      <c r="IH107" s="312"/>
      <c r="II107" s="312"/>
      <c r="IJ107" s="312"/>
      <c r="IK107" s="312"/>
      <c r="IL107" s="312"/>
      <c r="IM107" s="312"/>
      <c r="IN107" s="312"/>
      <c r="IO107" s="312"/>
      <c r="IP107" s="312"/>
      <c r="IQ107" s="312"/>
      <c r="IR107" s="312"/>
      <c r="IS107" s="312"/>
      <c r="IT107" s="312"/>
      <c r="IU107" s="312"/>
      <c r="IV107" s="312"/>
      <c r="IW107" s="312"/>
      <c r="IX107" s="312"/>
      <c r="IY107" s="312"/>
      <c r="IZ107" s="312"/>
      <c r="JA107" s="312"/>
      <c r="JB107" s="312"/>
      <c r="JC107" s="312"/>
      <c r="JD107" s="312"/>
      <c r="JE107" s="312"/>
      <c r="JF107" s="312"/>
      <c r="JG107" s="312"/>
      <c r="JH107" s="312"/>
      <c r="JI107" s="312"/>
      <c r="JJ107" s="312"/>
      <c r="JK107" s="312"/>
      <c r="JL107" s="312"/>
      <c r="JM107" s="312"/>
      <c r="JN107" s="312"/>
      <c r="JO107" s="312"/>
      <c r="JP107" s="312"/>
      <c r="JQ107" s="312"/>
      <c r="JR107" s="312"/>
      <c r="JS107" s="312"/>
      <c r="JT107" s="312"/>
      <c r="JU107" s="312"/>
      <c r="JV107" s="312"/>
      <c r="JW107" s="312"/>
      <c r="JX107" s="312"/>
      <c r="JY107" s="312"/>
      <c r="JZ107" s="312"/>
      <c r="KA107" s="312"/>
      <c r="KB107" s="312"/>
      <c r="KC107" s="312"/>
      <c r="KD107" s="312"/>
      <c r="KE107" s="312"/>
      <c r="KF107" s="312"/>
      <c r="KG107" s="312"/>
      <c r="KH107" s="312"/>
      <c r="KI107" s="312"/>
      <c r="KJ107" s="312"/>
      <c r="KK107" s="312"/>
      <c r="KL107" s="312"/>
      <c r="KM107" s="312"/>
      <c r="KN107" s="312"/>
      <c r="KO107" s="312"/>
      <c r="KP107" s="312"/>
      <c r="KQ107" s="312"/>
      <c r="KR107" s="312"/>
      <c r="KS107" s="312"/>
      <c r="KT107" s="312"/>
      <c r="KU107" s="312"/>
      <c r="KV107" s="312"/>
      <c r="KW107" s="312"/>
      <c r="KX107" s="312"/>
      <c r="KY107" s="312"/>
      <c r="KZ107" s="312"/>
      <c r="LA107" s="312"/>
      <c r="LB107" s="312"/>
      <c r="LC107" s="312"/>
      <c r="LD107" s="312"/>
      <c r="LE107" s="312"/>
      <c r="LF107" s="312"/>
      <c r="LG107" s="312"/>
      <c r="LH107" s="312"/>
      <c r="LI107" s="312"/>
      <c r="LJ107" s="312"/>
      <c r="LK107" s="312"/>
      <c r="LL107" s="312"/>
      <c r="LM107" s="312"/>
      <c r="LN107" s="312"/>
      <c r="LO107" s="312"/>
      <c r="LP107" s="312"/>
      <c r="LQ107" s="312"/>
      <c r="LR107" s="312"/>
      <c r="LS107" s="312"/>
      <c r="LT107" s="312"/>
      <c r="LU107" s="312"/>
      <c r="LV107" s="312"/>
      <c r="LW107" s="312"/>
      <c r="LX107" s="312"/>
      <c r="LY107" s="312"/>
      <c r="LZ107" s="312"/>
      <c r="MA107" s="312"/>
      <c r="MB107" s="312"/>
      <c r="MC107" s="312"/>
      <c r="MD107" s="312"/>
      <c r="ME107" s="312"/>
      <c r="MF107" s="312"/>
      <c r="MG107" s="312"/>
      <c r="MH107" s="312"/>
      <c r="MI107" s="312"/>
      <c r="MJ107" s="312"/>
      <c r="MK107" s="312"/>
      <c r="ML107" s="312"/>
      <c r="MM107" s="312"/>
      <c r="MN107" s="312"/>
      <c r="MO107" s="312"/>
      <c r="MP107" s="312"/>
      <c r="MQ107" s="312"/>
      <c r="MR107" s="312"/>
      <c r="MS107" s="312"/>
      <c r="MT107" s="312"/>
      <c r="MU107" s="312"/>
      <c r="MV107" s="312"/>
      <c r="MW107" s="312"/>
      <c r="MX107" s="312"/>
      <c r="MY107" s="312"/>
      <c r="MZ107" s="312"/>
      <c r="NA107" s="312"/>
      <c r="NB107" s="312"/>
      <c r="NC107" s="312"/>
      <c r="ND107" s="312"/>
      <c r="NE107" s="311"/>
      <c r="NF107" s="311"/>
      <c r="NG107" s="311"/>
      <c r="NH107" s="311"/>
      <c r="NI107" s="311"/>
      <c r="NJ107" s="311"/>
      <c r="NK107" s="311"/>
      <c r="NL107" s="311"/>
      <c r="NM107" s="311"/>
      <c r="NN107" s="311"/>
      <c r="NO107" s="311"/>
      <c r="NP107" s="311"/>
      <c r="NQ107" s="311"/>
      <c r="NR107" s="311"/>
      <c r="NS107" s="311"/>
      <c r="NT107" s="311"/>
      <c r="NU107" s="311"/>
      <c r="NV107" s="311"/>
      <c r="NW107" s="311"/>
      <c r="NX107" s="311"/>
      <c r="NY107" s="311"/>
      <c r="NZ107" s="311"/>
      <c r="OA107" s="311"/>
      <c r="OB107" s="311"/>
      <c r="OC107" s="311"/>
      <c r="OD107" s="311"/>
      <c r="OE107" s="311"/>
      <c r="OF107" s="311"/>
      <c r="OG107" s="311"/>
      <c r="OH107" s="311"/>
      <c r="OI107" s="311"/>
      <c r="OJ107" s="311"/>
      <c r="OK107" s="311"/>
      <c r="OL107" s="311"/>
      <c r="OM107" s="311"/>
      <c r="ON107" s="311"/>
      <c r="OO107" s="311"/>
      <c r="OP107" s="311"/>
      <c r="OQ107" s="311"/>
      <c r="OR107" s="311"/>
      <c r="OS107" s="311"/>
      <c r="OT107" s="311"/>
      <c r="OU107" s="311"/>
      <c r="OV107" s="311"/>
      <c r="OW107" s="311"/>
      <c r="OX107" s="311"/>
      <c r="OY107" s="311"/>
      <c r="OZ107" s="311"/>
      <c r="PA107" s="311"/>
      <c r="PB107" s="311"/>
      <c r="PC107" s="311"/>
      <c r="PD107" s="311"/>
      <c r="PE107" s="311"/>
      <c r="PF107" s="311"/>
      <c r="PG107" s="311"/>
      <c r="PH107" s="311"/>
      <c r="PI107" s="311"/>
      <c r="PJ107" s="311"/>
      <c r="PK107" s="311"/>
      <c r="PL107" s="311"/>
      <c r="PM107" s="311"/>
      <c r="PN107" s="311"/>
      <c r="PO107" s="311"/>
      <c r="PP107" s="311"/>
      <c r="PQ107" s="311"/>
      <c r="PR107" s="311"/>
      <c r="PS107" s="311"/>
      <c r="PT107" s="311"/>
      <c r="PU107" s="311"/>
      <c r="PV107" s="311"/>
      <c r="PW107" s="311"/>
      <c r="PX107" s="311"/>
      <c r="PY107" s="311"/>
      <c r="PZ107" s="311"/>
      <c r="QA107" s="311"/>
      <c r="QB107" s="311"/>
      <c r="QC107" s="311"/>
      <c r="QD107" s="311"/>
      <c r="QE107" s="311"/>
      <c r="QF107" s="311"/>
      <c r="QG107" s="311"/>
      <c r="QH107" s="311"/>
      <c r="QI107" s="311"/>
      <c r="QJ107" s="311"/>
      <c r="QK107" s="311"/>
      <c r="QL107" s="311"/>
      <c r="QM107" s="311"/>
      <c r="QN107" s="311"/>
      <c r="QP107" s="266">
        <v>0</v>
      </c>
      <c r="WM107" s="159"/>
      <c r="WN107" s="159"/>
      <c r="WO107" s="159"/>
      <c r="WP107" s="251">
        <v>0</v>
      </c>
      <c r="WQ107" s="219"/>
      <c r="WR107" s="171"/>
      <c r="XE107" s="159"/>
      <c r="XH107" s="266">
        <v>0</v>
      </c>
      <c r="YJ107" s="159"/>
      <c r="YK107" s="159"/>
      <c r="YM107" s="266"/>
      <c r="YN107" s="172"/>
      <c r="ZQ107" s="159"/>
      <c r="ZR107" s="159"/>
      <c r="ZS107" s="159"/>
    </row>
    <row r="108" spans="1:695" ht="21">
      <c r="A108" s="302"/>
      <c r="B108" s="314" t="s">
        <v>480</v>
      </c>
      <c r="C108" s="304" t="s">
        <v>237</v>
      </c>
      <c r="D108" s="305" t="s">
        <v>481</v>
      </c>
      <c r="E108" s="250">
        <v>6022332</v>
      </c>
      <c r="G108" s="251">
        <v>6022332</v>
      </c>
      <c r="H108" s="288">
        <v>24186800</v>
      </c>
      <c r="I108" s="288"/>
      <c r="J108" s="288"/>
      <c r="K108" s="288"/>
      <c r="L108" s="288"/>
      <c r="M108" s="288"/>
      <c r="N108" s="288"/>
      <c r="O108" s="288"/>
      <c r="P108" s="288"/>
      <c r="Q108" s="288"/>
      <c r="R108" s="288"/>
      <c r="S108" s="288"/>
      <c r="T108" s="288"/>
      <c r="U108" s="288">
        <v>-17652300</v>
      </c>
      <c r="V108" s="312"/>
      <c r="W108" s="312"/>
      <c r="X108" s="312"/>
      <c r="Y108" s="312"/>
      <c r="Z108" s="312"/>
      <c r="AA108" s="288"/>
      <c r="AB108" s="288"/>
      <c r="AC108" s="312"/>
      <c r="AD108" s="312"/>
      <c r="AE108" s="312"/>
      <c r="AF108" s="312"/>
      <c r="AG108" s="312"/>
      <c r="AH108" s="312">
        <v>-512168</v>
      </c>
      <c r="AI108" s="312"/>
      <c r="AJ108" s="257"/>
      <c r="AK108" s="312"/>
      <c r="AL108" s="312"/>
      <c r="AM108" s="312"/>
      <c r="AN108" s="312"/>
      <c r="AO108" s="312"/>
      <c r="AP108" s="312"/>
      <c r="AQ108" s="312"/>
      <c r="AR108" s="312"/>
      <c r="AS108" s="312"/>
      <c r="AT108" s="312"/>
      <c r="AU108" s="312"/>
      <c r="AV108" s="312"/>
      <c r="AW108" s="312"/>
      <c r="AX108" s="312"/>
      <c r="AY108" s="312"/>
      <c r="AZ108" s="312"/>
      <c r="BA108" s="312"/>
      <c r="BB108" s="312"/>
      <c r="BC108" s="312"/>
      <c r="BD108" s="288"/>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c r="CO108" s="312"/>
      <c r="CP108" s="312"/>
      <c r="CQ108" s="312"/>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2"/>
      <c r="DU108" s="312"/>
      <c r="DV108" s="312"/>
      <c r="DW108" s="315"/>
      <c r="DX108" s="315"/>
      <c r="DY108" s="315"/>
      <c r="DZ108" s="315"/>
      <c r="EA108" s="315"/>
      <c r="EB108" s="315"/>
      <c r="EC108" s="315"/>
      <c r="ED108" s="315"/>
      <c r="EE108" s="315"/>
      <c r="EF108" s="315"/>
      <c r="EG108" s="315"/>
      <c r="EH108" s="312"/>
      <c r="EI108" s="312"/>
      <c r="EJ108" s="312"/>
      <c r="EK108" s="312"/>
      <c r="EL108" s="312"/>
      <c r="EM108" s="312"/>
      <c r="EN108" s="312"/>
      <c r="EO108" s="312"/>
      <c r="EP108" s="312"/>
      <c r="EQ108" s="312"/>
      <c r="ER108" s="312"/>
      <c r="ES108" s="312"/>
      <c r="ET108" s="312"/>
      <c r="EU108" s="312"/>
      <c r="EV108" s="312"/>
      <c r="EW108" s="312"/>
      <c r="EX108" s="312"/>
      <c r="EY108" s="312"/>
      <c r="EZ108" s="312"/>
      <c r="FA108" s="312"/>
      <c r="FB108" s="312"/>
      <c r="FC108" s="313"/>
      <c r="FD108" s="312"/>
      <c r="FE108" s="312"/>
      <c r="FF108" s="312"/>
      <c r="FG108" s="312"/>
      <c r="FH108" s="312"/>
      <c r="FI108" s="312"/>
      <c r="FJ108" s="312"/>
      <c r="FK108" s="312"/>
      <c r="FL108" s="312"/>
      <c r="FM108" s="312"/>
      <c r="FN108" s="312"/>
      <c r="FO108" s="312"/>
      <c r="FP108" s="312"/>
      <c r="FQ108" s="312"/>
      <c r="FR108" s="312"/>
      <c r="FS108" s="312"/>
      <c r="FT108" s="312"/>
      <c r="FU108" s="312"/>
      <c r="FV108" s="312"/>
      <c r="FW108" s="312"/>
      <c r="FX108" s="312"/>
      <c r="FY108" s="312"/>
      <c r="FZ108" s="312"/>
      <c r="GA108" s="312"/>
      <c r="GB108" s="312"/>
      <c r="GC108" s="312"/>
      <c r="GD108" s="312"/>
      <c r="GE108" s="312"/>
      <c r="GF108" s="312"/>
      <c r="GG108" s="312"/>
      <c r="GH108" s="312"/>
      <c r="GI108" s="312"/>
      <c r="GJ108" s="312"/>
      <c r="GK108" s="312"/>
      <c r="GL108" s="312"/>
      <c r="GM108" s="312"/>
      <c r="GN108" s="312"/>
      <c r="GO108" s="312"/>
      <c r="GP108" s="312"/>
      <c r="GQ108" s="312"/>
      <c r="GR108" s="312"/>
      <c r="GS108" s="312"/>
      <c r="GT108" s="312"/>
      <c r="GU108" s="312"/>
      <c r="GV108" s="312"/>
      <c r="GW108" s="312"/>
      <c r="GX108" s="312"/>
      <c r="GY108" s="312"/>
      <c r="GZ108" s="312"/>
      <c r="HA108" s="312"/>
      <c r="HB108" s="312"/>
      <c r="HC108" s="312"/>
      <c r="HD108" s="312"/>
      <c r="HE108" s="312"/>
      <c r="HF108" s="312"/>
      <c r="HG108" s="312"/>
      <c r="HH108" s="312"/>
      <c r="HI108" s="312"/>
      <c r="HJ108" s="312"/>
      <c r="HK108" s="312"/>
      <c r="HL108" s="312"/>
      <c r="HM108" s="312"/>
      <c r="HN108" s="312"/>
      <c r="HO108" s="312"/>
      <c r="HP108" s="312"/>
      <c r="HQ108" s="312"/>
      <c r="HR108" s="312"/>
      <c r="HS108" s="312"/>
      <c r="HT108" s="312"/>
      <c r="HU108" s="312"/>
      <c r="HV108" s="312"/>
      <c r="HW108" s="312"/>
      <c r="HX108" s="312"/>
      <c r="HY108" s="312"/>
      <c r="HZ108" s="312"/>
      <c r="IA108" s="312"/>
      <c r="IB108" s="312"/>
      <c r="IC108" s="312"/>
      <c r="ID108" s="312"/>
      <c r="IE108" s="312"/>
      <c r="IF108" s="312"/>
      <c r="IG108" s="312"/>
      <c r="IH108" s="312"/>
      <c r="II108" s="312"/>
      <c r="IJ108" s="312"/>
      <c r="IK108" s="312"/>
      <c r="IL108" s="312"/>
      <c r="IM108" s="312"/>
      <c r="IN108" s="312"/>
      <c r="IO108" s="312"/>
      <c r="IP108" s="312"/>
      <c r="IQ108" s="312"/>
      <c r="IR108" s="312"/>
      <c r="IS108" s="312"/>
      <c r="IT108" s="312"/>
      <c r="IU108" s="312"/>
      <c r="IV108" s="312"/>
      <c r="IW108" s="312"/>
      <c r="IX108" s="312"/>
      <c r="IY108" s="312"/>
      <c r="IZ108" s="312"/>
      <c r="JA108" s="312"/>
      <c r="JB108" s="312"/>
      <c r="JC108" s="312"/>
      <c r="JD108" s="312"/>
      <c r="JE108" s="312"/>
      <c r="JF108" s="312"/>
      <c r="JG108" s="312"/>
      <c r="JH108" s="312"/>
      <c r="JI108" s="312"/>
      <c r="JJ108" s="312"/>
      <c r="JK108" s="312"/>
      <c r="JL108" s="312"/>
      <c r="JM108" s="312"/>
      <c r="JN108" s="312"/>
      <c r="JO108" s="312"/>
      <c r="JP108" s="312"/>
      <c r="JQ108" s="312"/>
      <c r="JR108" s="312"/>
      <c r="JS108" s="312"/>
      <c r="JT108" s="312"/>
      <c r="JU108" s="312"/>
      <c r="JV108" s="312"/>
      <c r="JW108" s="312"/>
      <c r="JX108" s="312"/>
      <c r="JY108" s="312"/>
      <c r="JZ108" s="312"/>
      <c r="KA108" s="312"/>
      <c r="KB108" s="312"/>
      <c r="KC108" s="312"/>
      <c r="KD108" s="312"/>
      <c r="KE108" s="312"/>
      <c r="KF108" s="312"/>
      <c r="KG108" s="312"/>
      <c r="KH108" s="312"/>
      <c r="KI108" s="312"/>
      <c r="KJ108" s="312"/>
      <c r="KK108" s="312"/>
      <c r="KL108" s="312"/>
      <c r="KM108" s="312"/>
      <c r="KN108" s="312"/>
      <c r="KO108" s="312"/>
      <c r="KP108" s="312"/>
      <c r="KQ108" s="312"/>
      <c r="KR108" s="312"/>
      <c r="KS108" s="312"/>
      <c r="KT108" s="312"/>
      <c r="KU108" s="312"/>
      <c r="KV108" s="312"/>
      <c r="KW108" s="312"/>
      <c r="KX108" s="312"/>
      <c r="KY108" s="312"/>
      <c r="KZ108" s="312"/>
      <c r="LA108" s="312"/>
      <c r="LB108" s="312"/>
      <c r="LC108" s="312"/>
      <c r="LD108" s="312"/>
      <c r="LE108" s="312"/>
      <c r="LF108" s="312"/>
      <c r="LG108" s="312"/>
      <c r="LH108" s="312"/>
      <c r="LI108" s="312"/>
      <c r="LJ108" s="312"/>
      <c r="LK108" s="312"/>
      <c r="LL108" s="312"/>
      <c r="LM108" s="312"/>
      <c r="LN108" s="312"/>
      <c r="LO108" s="312"/>
      <c r="LP108" s="312"/>
      <c r="LQ108" s="312"/>
      <c r="LR108" s="312"/>
      <c r="LS108" s="312"/>
      <c r="LT108" s="312"/>
      <c r="LU108" s="312"/>
      <c r="LV108" s="312"/>
      <c r="LW108" s="312"/>
      <c r="LX108" s="312"/>
      <c r="LY108" s="312"/>
      <c r="LZ108" s="312"/>
      <c r="MA108" s="312"/>
      <c r="MB108" s="312"/>
      <c r="MC108" s="312"/>
      <c r="MD108" s="312"/>
      <c r="ME108" s="312"/>
      <c r="MF108" s="312"/>
      <c r="MG108" s="312"/>
      <c r="MH108" s="312"/>
      <c r="MI108" s="312"/>
      <c r="MJ108" s="312"/>
      <c r="MK108" s="312"/>
      <c r="ML108" s="312"/>
      <c r="MM108" s="312"/>
      <c r="MN108" s="312"/>
      <c r="MO108" s="312"/>
      <c r="MP108" s="312"/>
      <c r="MQ108" s="312"/>
      <c r="MR108" s="312"/>
      <c r="MS108" s="312"/>
      <c r="MT108" s="312"/>
      <c r="MU108" s="312"/>
      <c r="MV108" s="312"/>
      <c r="MW108" s="312"/>
      <c r="MX108" s="312"/>
      <c r="MY108" s="312"/>
      <c r="MZ108" s="312"/>
      <c r="NA108" s="312"/>
      <c r="NB108" s="312"/>
      <c r="NC108" s="312"/>
      <c r="ND108" s="312"/>
      <c r="NE108" s="311"/>
      <c r="NF108" s="311"/>
      <c r="NG108" s="311"/>
      <c r="NH108" s="311"/>
      <c r="NI108" s="311"/>
      <c r="NJ108" s="311"/>
      <c r="NK108" s="311"/>
      <c r="NL108" s="311"/>
      <c r="NM108" s="311"/>
      <c r="NN108" s="311"/>
      <c r="NO108" s="311"/>
      <c r="NP108" s="311"/>
      <c r="NQ108" s="311"/>
      <c r="NR108" s="311"/>
      <c r="NS108" s="311"/>
      <c r="NT108" s="311"/>
      <c r="NU108" s="311"/>
      <c r="NV108" s="311"/>
      <c r="NW108" s="311"/>
      <c r="NX108" s="311"/>
      <c r="NY108" s="311"/>
      <c r="NZ108" s="311"/>
      <c r="OA108" s="311"/>
      <c r="OB108" s="311"/>
      <c r="OC108" s="311"/>
      <c r="OD108" s="311"/>
      <c r="OE108" s="311"/>
      <c r="OF108" s="311"/>
      <c r="OG108" s="311"/>
      <c r="OH108" s="311"/>
      <c r="OI108" s="311"/>
      <c r="OJ108" s="311"/>
      <c r="OK108" s="311"/>
      <c r="OL108" s="311"/>
      <c r="OM108" s="311"/>
      <c r="ON108" s="311"/>
      <c r="OO108" s="311"/>
      <c r="OP108" s="311"/>
      <c r="OQ108" s="311"/>
      <c r="OR108" s="311"/>
      <c r="OS108" s="311"/>
      <c r="OT108" s="311"/>
      <c r="OU108" s="311"/>
      <c r="OV108" s="311"/>
      <c r="OW108" s="311"/>
      <c r="OX108" s="311"/>
      <c r="OY108" s="311"/>
      <c r="OZ108" s="311"/>
      <c r="PA108" s="311"/>
      <c r="PB108" s="311"/>
      <c r="PC108" s="311"/>
      <c r="PD108" s="311"/>
      <c r="PE108" s="311"/>
      <c r="PF108" s="311"/>
      <c r="PG108" s="311"/>
      <c r="PH108" s="311"/>
      <c r="PI108" s="311"/>
      <c r="PJ108" s="311"/>
      <c r="PK108" s="311"/>
      <c r="PL108" s="311"/>
      <c r="PM108" s="311"/>
      <c r="PN108" s="311"/>
      <c r="PO108" s="311"/>
      <c r="PP108" s="311"/>
      <c r="PQ108" s="311"/>
      <c r="PR108" s="311"/>
      <c r="PS108" s="311"/>
      <c r="PT108" s="311"/>
      <c r="PU108" s="311"/>
      <c r="PV108" s="311"/>
      <c r="PW108" s="311"/>
      <c r="PX108" s="311"/>
      <c r="PY108" s="311"/>
      <c r="PZ108" s="311"/>
      <c r="QA108" s="311"/>
      <c r="QB108" s="311"/>
      <c r="QC108" s="311"/>
      <c r="QD108" s="311"/>
      <c r="QE108" s="311"/>
      <c r="QF108" s="311"/>
      <c r="QG108" s="311"/>
      <c r="QH108" s="311"/>
      <c r="QI108" s="311"/>
      <c r="QJ108" s="311"/>
      <c r="QK108" s="311"/>
      <c r="QL108" s="311"/>
      <c r="QM108" s="311"/>
      <c r="QN108" s="311"/>
      <c r="QP108" s="266">
        <v>0</v>
      </c>
      <c r="WM108" s="159"/>
      <c r="WN108" s="159"/>
      <c r="WO108" s="159"/>
      <c r="WP108" s="251">
        <v>-12067275</v>
      </c>
      <c r="WQ108" s="219"/>
      <c r="WR108" s="171">
        <v>-12067275</v>
      </c>
      <c r="WS108" s="171"/>
      <c r="WT108" s="171"/>
      <c r="WU108" s="171"/>
      <c r="WV108" s="316"/>
      <c r="WW108" s="316"/>
      <c r="WX108" s="316"/>
      <c r="WY108" s="316"/>
      <c r="WZ108" s="316"/>
      <c r="XA108" s="316"/>
      <c r="XE108" s="159"/>
      <c r="XH108" s="266">
        <v>0</v>
      </c>
      <c r="YJ108" s="159"/>
      <c r="YK108" s="159"/>
      <c r="YL108" s="171"/>
      <c r="YM108" s="266">
        <v>0</v>
      </c>
      <c r="YN108" s="172"/>
      <c r="ZQ108" s="159"/>
      <c r="ZR108" s="159"/>
      <c r="ZS108" s="159"/>
    </row>
    <row r="109" spans="1:695" ht="75.75">
      <c r="A109" s="317"/>
      <c r="B109" s="318" t="s">
        <v>482</v>
      </c>
      <c r="C109" s="304" t="s">
        <v>237</v>
      </c>
      <c r="D109" s="305" t="s">
        <v>483</v>
      </c>
      <c r="E109" s="250">
        <v>74100</v>
      </c>
      <c r="G109" s="251">
        <v>74100</v>
      </c>
      <c r="H109" s="288"/>
      <c r="I109" s="319">
        <v>3664200</v>
      </c>
      <c r="J109" s="319">
        <v>0</v>
      </c>
      <c r="K109" s="319">
        <v>0</v>
      </c>
      <c r="L109" s="319">
        <v>25874200</v>
      </c>
      <c r="M109" s="319">
        <v>4474000</v>
      </c>
      <c r="N109" s="319">
        <v>0</v>
      </c>
      <c r="O109" s="319">
        <v>396000</v>
      </c>
      <c r="P109" s="319">
        <v>1188000</v>
      </c>
      <c r="Q109" s="319">
        <v>0</v>
      </c>
      <c r="R109" s="319">
        <v>0</v>
      </c>
      <c r="S109" s="319">
        <v>16972400</v>
      </c>
      <c r="T109" s="319">
        <v>0</v>
      </c>
      <c r="U109" s="312"/>
      <c r="V109" s="320"/>
      <c r="W109" s="320"/>
      <c r="X109" s="320"/>
      <c r="Y109" s="320"/>
      <c r="Z109" s="320"/>
      <c r="AA109" s="319">
        <v>-25862200</v>
      </c>
      <c r="AB109" s="319">
        <v>-3664200</v>
      </c>
      <c r="AC109" s="320">
        <v>-4411900</v>
      </c>
      <c r="AD109" s="320">
        <v>-1188000</v>
      </c>
      <c r="AE109" s="320">
        <v>-396000</v>
      </c>
      <c r="AF109" s="320">
        <v>-16972400</v>
      </c>
      <c r="AG109" s="320"/>
      <c r="AH109" s="320"/>
      <c r="AI109" s="320"/>
      <c r="AJ109" s="312"/>
      <c r="AK109" s="312"/>
      <c r="AL109" s="312"/>
      <c r="AM109" s="312"/>
      <c r="AN109" s="312"/>
      <c r="AO109" s="312"/>
      <c r="AP109" s="312"/>
      <c r="AQ109" s="312"/>
      <c r="AR109" s="312"/>
      <c r="AS109" s="312"/>
      <c r="AT109" s="312"/>
      <c r="AU109" s="312"/>
      <c r="AV109" s="312"/>
      <c r="AW109" s="312"/>
      <c r="AX109" s="312"/>
      <c r="AY109" s="312"/>
      <c r="AZ109" s="312"/>
      <c r="BA109" s="312"/>
      <c r="BB109" s="312"/>
      <c r="BC109" s="312"/>
      <c r="BD109" s="312"/>
      <c r="BE109" s="320"/>
      <c r="BF109" s="320"/>
      <c r="BG109" s="320"/>
      <c r="BH109" s="320"/>
      <c r="BI109" s="320"/>
      <c r="BJ109" s="320"/>
      <c r="BK109" s="320"/>
      <c r="BL109" s="320"/>
      <c r="BM109" s="320"/>
      <c r="BN109" s="320"/>
      <c r="BO109" s="320"/>
      <c r="BP109" s="312"/>
      <c r="BQ109" s="312"/>
      <c r="BR109" s="312"/>
      <c r="BS109" s="312"/>
      <c r="BT109" s="312"/>
      <c r="BU109" s="312"/>
      <c r="BV109" s="312"/>
      <c r="BW109" s="312"/>
      <c r="BX109" s="312"/>
      <c r="BY109" s="312"/>
      <c r="BZ109" s="312"/>
      <c r="CA109" s="312"/>
      <c r="CB109" s="312"/>
      <c r="CC109" s="312"/>
      <c r="CD109" s="312"/>
      <c r="CE109" s="312"/>
      <c r="CF109" s="312"/>
      <c r="CG109" s="312"/>
      <c r="CH109" s="312"/>
      <c r="CI109" s="312"/>
      <c r="CJ109" s="312"/>
      <c r="CK109" s="312"/>
      <c r="CL109" s="312"/>
      <c r="CM109" s="312"/>
      <c r="CN109" s="312"/>
      <c r="CO109" s="312"/>
      <c r="CP109" s="312"/>
      <c r="CQ109" s="312"/>
      <c r="CR109" s="312"/>
      <c r="CS109" s="312"/>
      <c r="CT109" s="312"/>
      <c r="CU109" s="312"/>
      <c r="CV109" s="312"/>
      <c r="CW109" s="312"/>
      <c r="CX109" s="312"/>
      <c r="CY109" s="312"/>
      <c r="CZ109" s="312"/>
      <c r="DA109" s="312"/>
      <c r="DB109" s="312"/>
      <c r="DC109" s="312"/>
      <c r="DD109" s="312"/>
      <c r="DE109" s="312"/>
      <c r="DF109" s="312"/>
      <c r="DG109" s="312"/>
      <c r="DH109" s="312"/>
      <c r="DI109" s="312"/>
      <c r="DJ109" s="312"/>
      <c r="DK109" s="312"/>
      <c r="DL109" s="312"/>
      <c r="DM109" s="312"/>
      <c r="DN109" s="312"/>
      <c r="DO109" s="312"/>
      <c r="DP109" s="312"/>
      <c r="DQ109" s="312"/>
      <c r="DR109" s="312"/>
      <c r="DS109" s="312"/>
      <c r="DT109" s="312"/>
      <c r="DU109" s="312"/>
      <c r="DV109" s="312"/>
      <c r="DW109" s="312"/>
      <c r="DX109" s="312"/>
      <c r="DY109" s="312"/>
      <c r="DZ109" s="312"/>
      <c r="EA109" s="312"/>
      <c r="EB109" s="312"/>
      <c r="EC109" s="312"/>
      <c r="ED109" s="312"/>
      <c r="EE109" s="312"/>
      <c r="EF109" s="312"/>
      <c r="EG109" s="312"/>
      <c r="EH109" s="312"/>
      <c r="EI109" s="320"/>
      <c r="EJ109" s="320"/>
      <c r="EK109" s="320"/>
      <c r="EL109" s="320"/>
      <c r="EM109" s="320"/>
      <c r="EN109" s="320"/>
      <c r="EO109" s="312"/>
      <c r="EP109" s="312"/>
      <c r="EQ109" s="257"/>
      <c r="ER109" s="312"/>
      <c r="ES109" s="312"/>
      <c r="ET109" s="312"/>
      <c r="EU109" s="312"/>
      <c r="EV109" s="312"/>
      <c r="EW109" s="312"/>
      <c r="EX109" s="312"/>
      <c r="EY109" s="312"/>
      <c r="EZ109" s="312"/>
      <c r="FA109" s="312"/>
      <c r="FB109" s="312"/>
      <c r="FC109" s="313"/>
      <c r="FD109" s="312"/>
      <c r="FE109" s="312"/>
      <c r="FF109" s="312"/>
      <c r="FG109" s="312"/>
      <c r="FH109" s="312"/>
      <c r="FI109" s="312"/>
      <c r="FJ109" s="312"/>
      <c r="FK109" s="312"/>
      <c r="FL109" s="312"/>
      <c r="FM109" s="312"/>
      <c r="FN109" s="312"/>
      <c r="FO109" s="312"/>
      <c r="FP109" s="312"/>
      <c r="FQ109" s="312"/>
      <c r="FR109" s="312"/>
      <c r="FS109" s="312"/>
      <c r="FT109" s="312"/>
      <c r="FU109" s="312"/>
      <c r="FV109" s="312"/>
      <c r="FW109" s="312"/>
      <c r="FX109" s="312"/>
      <c r="FY109" s="312"/>
      <c r="FZ109" s="312"/>
      <c r="GA109" s="312"/>
      <c r="GB109" s="312"/>
      <c r="GC109" s="312"/>
      <c r="GD109" s="312"/>
      <c r="GE109" s="312"/>
      <c r="GF109" s="312"/>
      <c r="GG109" s="312"/>
      <c r="GH109" s="312"/>
      <c r="GI109" s="312"/>
      <c r="GJ109" s="312"/>
      <c r="GK109" s="312"/>
      <c r="GL109" s="312"/>
      <c r="GM109" s="312"/>
      <c r="GN109" s="312"/>
      <c r="GO109" s="312"/>
      <c r="GP109" s="312"/>
      <c r="GQ109" s="312"/>
      <c r="GR109" s="312"/>
      <c r="GS109" s="312"/>
      <c r="GT109" s="312"/>
      <c r="GU109" s="312"/>
      <c r="GV109" s="312"/>
      <c r="GW109" s="312"/>
      <c r="GX109" s="312"/>
      <c r="GY109" s="312"/>
      <c r="GZ109" s="312"/>
      <c r="HA109" s="312"/>
      <c r="HB109" s="312"/>
      <c r="HC109" s="312"/>
      <c r="HD109" s="312"/>
      <c r="HE109" s="312"/>
      <c r="HF109" s="312"/>
      <c r="HG109" s="312"/>
      <c r="HH109" s="312"/>
      <c r="HI109" s="312"/>
      <c r="HJ109" s="312"/>
      <c r="HK109" s="312"/>
      <c r="HL109" s="312"/>
      <c r="HM109" s="312"/>
      <c r="HN109" s="312"/>
      <c r="HO109" s="312"/>
      <c r="HP109" s="312"/>
      <c r="HQ109" s="312"/>
      <c r="HR109" s="312"/>
      <c r="HS109" s="312"/>
      <c r="HT109" s="312"/>
      <c r="HU109" s="312"/>
      <c r="HV109" s="312"/>
      <c r="HW109" s="312"/>
      <c r="HX109" s="312"/>
      <c r="HY109" s="312"/>
      <c r="HZ109" s="312"/>
      <c r="IA109" s="312"/>
      <c r="IB109" s="312"/>
      <c r="IC109" s="312"/>
      <c r="ID109" s="312"/>
      <c r="IE109" s="312"/>
      <c r="IF109" s="312"/>
      <c r="IG109" s="312"/>
      <c r="IH109" s="312"/>
      <c r="II109" s="312"/>
      <c r="IJ109" s="312"/>
      <c r="IK109" s="312"/>
      <c r="IL109" s="312"/>
      <c r="IM109" s="312"/>
      <c r="IN109" s="312"/>
      <c r="IO109" s="312"/>
      <c r="IP109" s="312"/>
      <c r="IQ109" s="312"/>
      <c r="IR109" s="312"/>
      <c r="IS109" s="312"/>
      <c r="IT109" s="312"/>
      <c r="IU109" s="312"/>
      <c r="IV109" s="312"/>
      <c r="IW109" s="312"/>
      <c r="IX109" s="312"/>
      <c r="IY109" s="312"/>
      <c r="IZ109" s="312"/>
      <c r="JA109" s="312"/>
      <c r="JB109" s="312"/>
      <c r="JC109" s="312"/>
      <c r="JD109" s="312"/>
      <c r="JE109" s="312"/>
      <c r="JF109" s="312"/>
      <c r="JG109" s="312"/>
      <c r="JH109" s="312"/>
      <c r="JI109" s="312"/>
      <c r="JJ109" s="312"/>
      <c r="JK109" s="312"/>
      <c r="JL109" s="312"/>
      <c r="JM109" s="312"/>
      <c r="JN109" s="312"/>
      <c r="JO109" s="312"/>
      <c r="JP109" s="312"/>
      <c r="JQ109" s="312"/>
      <c r="JR109" s="312"/>
      <c r="JS109" s="312"/>
      <c r="JT109" s="312"/>
      <c r="JU109" s="312"/>
      <c r="JV109" s="312"/>
      <c r="JW109" s="312"/>
      <c r="JX109" s="312"/>
      <c r="JY109" s="312"/>
      <c r="JZ109" s="312"/>
      <c r="KA109" s="312"/>
      <c r="KB109" s="312"/>
      <c r="KC109" s="312"/>
      <c r="KD109" s="312"/>
      <c r="KE109" s="312"/>
      <c r="KF109" s="312"/>
      <c r="KG109" s="312"/>
      <c r="KH109" s="312"/>
      <c r="KI109" s="312"/>
      <c r="KJ109" s="312"/>
      <c r="KK109" s="312"/>
      <c r="KL109" s="312"/>
      <c r="KM109" s="312"/>
      <c r="KN109" s="312"/>
      <c r="KO109" s="312"/>
      <c r="KP109" s="312"/>
      <c r="KQ109" s="312"/>
      <c r="KR109" s="312"/>
      <c r="KS109" s="312"/>
      <c r="KT109" s="312"/>
      <c r="KU109" s="312"/>
      <c r="KV109" s="312"/>
      <c r="KW109" s="312"/>
      <c r="KX109" s="312"/>
      <c r="KY109" s="312"/>
      <c r="KZ109" s="312"/>
      <c r="LA109" s="312"/>
      <c r="LB109" s="312"/>
      <c r="LC109" s="312"/>
      <c r="LD109" s="312"/>
      <c r="LE109" s="312"/>
      <c r="LF109" s="312"/>
      <c r="LG109" s="312"/>
      <c r="LH109" s="312"/>
      <c r="LI109" s="312"/>
      <c r="LJ109" s="312"/>
      <c r="LK109" s="312"/>
      <c r="LL109" s="312"/>
      <c r="LM109" s="312"/>
      <c r="LN109" s="312"/>
      <c r="LO109" s="312"/>
      <c r="LP109" s="312"/>
      <c r="LQ109" s="312"/>
      <c r="LR109" s="312"/>
      <c r="LS109" s="312"/>
      <c r="LT109" s="312"/>
      <c r="LU109" s="312"/>
      <c r="LV109" s="312"/>
      <c r="LW109" s="312"/>
      <c r="LX109" s="312"/>
      <c r="LY109" s="312"/>
      <c r="LZ109" s="312"/>
      <c r="MA109" s="312"/>
      <c r="MB109" s="312"/>
      <c r="MC109" s="312"/>
      <c r="MD109" s="312"/>
      <c r="ME109" s="312"/>
      <c r="MF109" s="312"/>
      <c r="MG109" s="312"/>
      <c r="MH109" s="312"/>
      <c r="MI109" s="312"/>
      <c r="MJ109" s="312"/>
      <c r="MK109" s="312"/>
      <c r="ML109" s="312"/>
      <c r="MM109" s="312"/>
      <c r="MN109" s="312"/>
      <c r="MO109" s="312"/>
      <c r="MP109" s="312"/>
      <c r="MQ109" s="312"/>
      <c r="MR109" s="312"/>
      <c r="MS109" s="312"/>
      <c r="MT109" s="312"/>
      <c r="MU109" s="312"/>
      <c r="MV109" s="312"/>
      <c r="MW109" s="312"/>
      <c r="MX109" s="312"/>
      <c r="MY109" s="312"/>
      <c r="MZ109" s="312"/>
      <c r="NA109" s="312"/>
      <c r="NB109" s="312"/>
      <c r="NC109" s="312"/>
      <c r="ND109" s="312"/>
      <c r="NE109" s="311"/>
      <c r="NF109" s="311"/>
      <c r="NG109" s="311"/>
      <c r="NH109" s="311"/>
      <c r="NI109" s="311"/>
      <c r="NJ109" s="311"/>
      <c r="NK109" s="311"/>
      <c r="NL109" s="311"/>
      <c r="NM109" s="311"/>
      <c r="NN109" s="311"/>
      <c r="NO109" s="311"/>
      <c r="NP109" s="311"/>
      <c r="NQ109" s="311"/>
      <c r="NR109" s="311"/>
      <c r="NS109" s="311"/>
      <c r="NT109" s="311"/>
      <c r="NU109" s="311"/>
      <c r="NV109" s="311"/>
      <c r="NW109" s="311"/>
      <c r="NX109" s="311"/>
      <c r="NY109" s="311"/>
      <c r="NZ109" s="311"/>
      <c r="OA109" s="311"/>
      <c r="OB109" s="311"/>
      <c r="OC109" s="311"/>
      <c r="OD109" s="311"/>
      <c r="OE109" s="311"/>
      <c r="OF109" s="311"/>
      <c r="OG109" s="311"/>
      <c r="OH109" s="311"/>
      <c r="OI109" s="311"/>
      <c r="OJ109" s="311"/>
      <c r="OK109" s="311"/>
      <c r="OL109" s="311"/>
      <c r="OM109" s="311"/>
      <c r="ON109" s="311"/>
      <c r="OO109" s="311"/>
      <c r="OP109" s="311"/>
      <c r="OQ109" s="311"/>
      <c r="OR109" s="311"/>
      <c r="OS109" s="311"/>
      <c r="OT109" s="311"/>
      <c r="OU109" s="311"/>
      <c r="OV109" s="311"/>
      <c r="OW109" s="311"/>
      <c r="OX109" s="311"/>
      <c r="OY109" s="311"/>
      <c r="OZ109" s="311"/>
      <c r="PA109" s="311"/>
      <c r="PB109" s="311"/>
      <c r="PC109" s="311"/>
      <c r="PD109" s="311"/>
      <c r="PE109" s="311"/>
      <c r="PF109" s="311"/>
      <c r="PG109" s="311"/>
      <c r="PH109" s="311"/>
      <c r="PI109" s="311"/>
      <c r="PJ109" s="311"/>
      <c r="PK109" s="311"/>
      <c r="PL109" s="311"/>
      <c r="PM109" s="311"/>
      <c r="PN109" s="311"/>
      <c r="PO109" s="311"/>
      <c r="PP109" s="311"/>
      <c r="PQ109" s="311"/>
      <c r="PR109" s="311"/>
      <c r="PS109" s="311"/>
      <c r="PT109" s="311"/>
      <c r="PU109" s="311"/>
      <c r="PV109" s="311"/>
      <c r="PW109" s="311"/>
      <c r="PX109" s="311"/>
      <c r="PY109" s="311"/>
      <c r="PZ109" s="311"/>
      <c r="QA109" s="311"/>
      <c r="QB109" s="311"/>
      <c r="QC109" s="311"/>
      <c r="QD109" s="311"/>
      <c r="QE109" s="311"/>
      <c r="QF109" s="311"/>
      <c r="QG109" s="311"/>
      <c r="QH109" s="311"/>
      <c r="QI109" s="311"/>
      <c r="QJ109" s="311"/>
      <c r="QK109" s="311"/>
      <c r="QL109" s="311"/>
      <c r="QM109" s="311"/>
      <c r="QN109" s="311"/>
      <c r="QP109" s="266">
        <v>0</v>
      </c>
      <c r="WM109" s="159"/>
      <c r="WN109" s="159"/>
      <c r="WO109" s="159"/>
      <c r="WP109" s="251">
        <v>377915600</v>
      </c>
      <c r="WQ109" s="219">
        <v>377915600</v>
      </c>
      <c r="WR109" s="171"/>
      <c r="XE109" s="159"/>
      <c r="XH109" s="266">
        <v>0</v>
      </c>
      <c r="YJ109" s="159"/>
      <c r="YK109" s="159"/>
      <c r="YM109" s="321">
        <v>0</v>
      </c>
      <c r="YN109" s="172"/>
      <c r="YO109" s="172"/>
      <c r="ZQ109" s="159"/>
      <c r="ZR109" s="159"/>
      <c r="ZS109" s="159"/>
    </row>
    <row r="110" spans="1:695" ht="21">
      <c r="I110" s="324">
        <v>17786300</v>
      </c>
      <c r="J110" s="324">
        <v>2981500</v>
      </c>
      <c r="K110" s="325">
        <v>2556500</v>
      </c>
      <c r="L110" s="324">
        <v>58203600</v>
      </c>
      <c r="M110" s="324">
        <v>14971700</v>
      </c>
      <c r="N110" s="324">
        <v>13066300</v>
      </c>
      <c r="O110" s="324">
        <v>2551100</v>
      </c>
      <c r="P110" s="324">
        <v>4168000</v>
      </c>
      <c r="Q110" s="324">
        <v>1065000</v>
      </c>
      <c r="R110" s="326">
        <v>3200000</v>
      </c>
      <c r="S110" s="326">
        <v>58003800</v>
      </c>
      <c r="T110" s="326">
        <v>0</v>
      </c>
      <c r="U110" s="327"/>
      <c r="AA110" s="326"/>
      <c r="AB110" s="326"/>
    </row>
    <row r="112" spans="1:695">
      <c r="H112" s="328">
        <v>202740600</v>
      </c>
    </row>
    <row r="119" spans="3:692" s="330" customFormat="1" ht="21">
      <c r="C119" s="329"/>
      <c r="D119" s="329"/>
      <c r="E119" s="329"/>
      <c r="G119" s="331"/>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c r="BZ119" s="327"/>
      <c r="CA119" s="327"/>
      <c r="CB119" s="327"/>
      <c r="CC119" s="327"/>
      <c r="CD119" s="327"/>
      <c r="CE119" s="327"/>
      <c r="CF119" s="327"/>
      <c r="CG119" s="327"/>
      <c r="CH119" s="327"/>
      <c r="CI119" s="327"/>
      <c r="CJ119" s="327"/>
      <c r="CK119" s="327"/>
      <c r="CL119" s="327"/>
      <c r="CM119" s="327"/>
      <c r="CN119" s="327"/>
      <c r="CO119" s="327"/>
      <c r="CP119" s="327"/>
      <c r="CQ119" s="327"/>
      <c r="CR119" s="327"/>
      <c r="CS119" s="327"/>
      <c r="CT119" s="327"/>
      <c r="CU119" s="327"/>
      <c r="CV119" s="327"/>
      <c r="CW119" s="327"/>
      <c r="CX119" s="327"/>
      <c r="CY119" s="327"/>
      <c r="CZ119" s="327"/>
      <c r="DA119" s="327"/>
      <c r="DB119" s="327"/>
      <c r="DC119" s="327"/>
      <c r="DD119" s="327"/>
      <c r="DE119" s="327"/>
      <c r="DF119" s="327"/>
      <c r="DG119" s="327"/>
      <c r="DH119" s="327"/>
      <c r="DI119" s="327"/>
      <c r="DJ119" s="327"/>
      <c r="DK119" s="327"/>
      <c r="DL119" s="327"/>
      <c r="DM119" s="327"/>
      <c r="DN119" s="327"/>
      <c r="DO119" s="327"/>
      <c r="DP119" s="327"/>
      <c r="DQ119" s="327"/>
      <c r="DR119" s="327"/>
      <c r="DS119" s="327"/>
      <c r="DT119" s="327"/>
      <c r="DU119" s="327"/>
      <c r="DV119" s="327"/>
      <c r="DW119" s="327"/>
      <c r="DX119" s="327"/>
      <c r="DY119" s="327"/>
      <c r="DZ119" s="327"/>
      <c r="EA119" s="327"/>
      <c r="EB119" s="327"/>
      <c r="EC119" s="327"/>
      <c r="ED119" s="327"/>
      <c r="EE119" s="327"/>
      <c r="EF119" s="327"/>
      <c r="EG119" s="327"/>
      <c r="EH119" s="327"/>
      <c r="EI119" s="327"/>
      <c r="EJ119" s="327"/>
      <c r="EK119" s="327"/>
      <c r="EL119" s="327"/>
      <c r="EM119" s="327"/>
      <c r="EN119" s="327"/>
      <c r="EO119" s="327"/>
      <c r="EP119" s="327"/>
      <c r="EQ119" s="327"/>
      <c r="ER119" s="327"/>
      <c r="ES119" s="327"/>
      <c r="ET119" s="327"/>
      <c r="EU119" s="327"/>
      <c r="EV119" s="327"/>
      <c r="EW119" s="327"/>
      <c r="EX119" s="327"/>
      <c r="EY119" s="327"/>
      <c r="EZ119" s="327"/>
      <c r="FA119" s="327"/>
      <c r="FB119" s="327"/>
      <c r="FC119" s="327"/>
      <c r="FD119" s="327"/>
      <c r="FE119" s="327"/>
      <c r="FF119" s="327"/>
      <c r="FG119" s="327"/>
      <c r="FH119" s="327"/>
      <c r="FI119" s="327"/>
      <c r="FJ119" s="327"/>
      <c r="FK119" s="327"/>
      <c r="FL119" s="327"/>
      <c r="FM119" s="327"/>
      <c r="FN119" s="327"/>
      <c r="FO119" s="327"/>
      <c r="FP119" s="327"/>
      <c r="FQ119" s="327"/>
      <c r="FR119" s="327"/>
      <c r="FS119" s="327"/>
      <c r="FT119" s="327"/>
      <c r="FU119" s="327"/>
      <c r="FV119" s="327"/>
      <c r="FW119" s="327"/>
      <c r="FX119" s="327"/>
      <c r="FY119" s="327"/>
      <c r="FZ119" s="327"/>
      <c r="GA119" s="327"/>
      <c r="GB119" s="327"/>
      <c r="GC119" s="327"/>
      <c r="GD119" s="327"/>
      <c r="GE119" s="327"/>
      <c r="GF119" s="327"/>
      <c r="GG119" s="327"/>
      <c r="GH119" s="327"/>
      <c r="GI119" s="327"/>
      <c r="GJ119" s="327"/>
      <c r="GK119" s="327"/>
      <c r="GL119" s="327"/>
      <c r="GM119" s="327"/>
      <c r="GN119" s="327"/>
      <c r="GO119" s="327"/>
      <c r="GP119" s="327"/>
      <c r="GQ119" s="327"/>
      <c r="GR119" s="327"/>
      <c r="GS119" s="327"/>
      <c r="GT119" s="327"/>
      <c r="GU119" s="327"/>
      <c r="GV119" s="327"/>
      <c r="GW119" s="327"/>
      <c r="GX119" s="327"/>
      <c r="GY119" s="327"/>
      <c r="GZ119" s="327"/>
      <c r="HA119" s="327"/>
      <c r="HB119" s="327"/>
      <c r="HC119" s="327"/>
      <c r="HD119" s="327"/>
      <c r="HE119" s="327"/>
      <c r="HF119" s="327"/>
      <c r="HG119" s="327"/>
      <c r="HH119" s="327"/>
      <c r="HI119" s="327"/>
      <c r="HJ119" s="327"/>
      <c r="HK119" s="327"/>
      <c r="HL119" s="327"/>
      <c r="HM119" s="327"/>
      <c r="HN119" s="327"/>
      <c r="HO119" s="327"/>
      <c r="HP119" s="327"/>
      <c r="HQ119" s="327"/>
      <c r="HR119" s="327"/>
      <c r="HS119" s="327"/>
      <c r="HT119" s="327"/>
      <c r="HU119" s="327"/>
      <c r="HV119" s="327"/>
      <c r="HW119" s="327"/>
      <c r="HX119" s="327"/>
      <c r="HY119" s="327"/>
      <c r="HZ119" s="327"/>
      <c r="IA119" s="327"/>
      <c r="IB119" s="327"/>
      <c r="IC119" s="327"/>
      <c r="ID119" s="327"/>
      <c r="IE119" s="327"/>
      <c r="IF119" s="327"/>
      <c r="IG119" s="327"/>
      <c r="IH119" s="327"/>
      <c r="II119" s="327"/>
      <c r="IJ119" s="327"/>
      <c r="IK119" s="327"/>
      <c r="IL119" s="327"/>
      <c r="IM119" s="327"/>
      <c r="IN119" s="327"/>
      <c r="IO119" s="327"/>
      <c r="IP119" s="327"/>
      <c r="IQ119" s="327"/>
      <c r="IR119" s="327"/>
      <c r="IS119" s="327"/>
      <c r="IT119" s="327"/>
      <c r="IU119" s="327"/>
      <c r="IV119" s="327"/>
      <c r="IW119" s="327"/>
      <c r="IX119" s="327"/>
      <c r="IY119" s="327"/>
      <c r="IZ119" s="327"/>
      <c r="JA119" s="327"/>
      <c r="JB119" s="327"/>
      <c r="JC119" s="327"/>
      <c r="JD119" s="327"/>
      <c r="JE119" s="327"/>
      <c r="JF119" s="327"/>
      <c r="JG119" s="327"/>
      <c r="JH119" s="327"/>
      <c r="JI119" s="327"/>
      <c r="JJ119" s="327"/>
      <c r="JK119" s="327"/>
      <c r="JL119" s="327"/>
      <c r="JM119" s="327"/>
      <c r="JN119" s="327"/>
      <c r="JO119" s="327"/>
      <c r="JP119" s="327"/>
      <c r="JQ119" s="327"/>
      <c r="JR119" s="327"/>
      <c r="JS119" s="327"/>
      <c r="JT119" s="327"/>
      <c r="JU119" s="327"/>
      <c r="JV119" s="327"/>
      <c r="JW119" s="327"/>
      <c r="JX119" s="327"/>
      <c r="JY119" s="327"/>
      <c r="JZ119" s="327"/>
      <c r="KA119" s="327"/>
      <c r="KB119" s="327"/>
      <c r="KC119" s="327"/>
      <c r="KD119" s="327"/>
      <c r="KE119" s="327"/>
      <c r="KF119" s="327"/>
      <c r="KG119" s="327"/>
      <c r="KH119" s="327"/>
      <c r="KI119" s="327"/>
      <c r="KJ119" s="327"/>
      <c r="KK119" s="327"/>
      <c r="KL119" s="327"/>
      <c r="KM119" s="327"/>
      <c r="KN119" s="327"/>
      <c r="KO119" s="327"/>
      <c r="KP119" s="327"/>
      <c r="KQ119" s="327"/>
      <c r="KR119" s="327"/>
      <c r="KS119" s="327"/>
      <c r="KT119" s="327"/>
      <c r="KU119" s="327"/>
      <c r="KV119" s="327"/>
      <c r="KW119" s="327"/>
      <c r="KX119" s="327"/>
      <c r="KY119" s="327"/>
      <c r="KZ119" s="327"/>
      <c r="LA119" s="327"/>
      <c r="LB119" s="327"/>
      <c r="LC119" s="327"/>
      <c r="LD119" s="327"/>
      <c r="LE119" s="327"/>
      <c r="LF119" s="327"/>
      <c r="LG119" s="327"/>
      <c r="LH119" s="327"/>
      <c r="LI119" s="327"/>
      <c r="LJ119" s="327"/>
      <c r="LK119" s="327"/>
      <c r="LL119" s="327"/>
      <c r="LM119" s="327"/>
      <c r="LN119" s="327"/>
      <c r="LO119" s="327"/>
      <c r="LP119" s="327"/>
      <c r="LQ119" s="327"/>
      <c r="LR119" s="327"/>
      <c r="LS119" s="327"/>
      <c r="LT119" s="327"/>
      <c r="LU119" s="327"/>
      <c r="LV119" s="327"/>
      <c r="LW119" s="327"/>
      <c r="LX119" s="327"/>
      <c r="LY119" s="327"/>
      <c r="LZ119" s="327"/>
      <c r="MA119" s="327"/>
      <c r="MB119" s="327"/>
      <c r="MC119" s="327"/>
      <c r="MD119" s="327"/>
      <c r="ME119" s="327"/>
      <c r="MF119" s="327"/>
      <c r="MG119" s="327"/>
      <c r="MH119" s="327"/>
      <c r="MI119" s="327"/>
      <c r="MJ119" s="327"/>
      <c r="MK119" s="327"/>
      <c r="ML119" s="327"/>
      <c r="MM119" s="327"/>
      <c r="MN119" s="327"/>
      <c r="MO119" s="327"/>
      <c r="MP119" s="327"/>
      <c r="MQ119" s="327"/>
      <c r="MR119" s="327"/>
      <c r="MS119" s="327"/>
      <c r="MT119" s="327"/>
      <c r="MU119" s="327"/>
      <c r="MV119" s="327"/>
      <c r="MW119" s="327"/>
      <c r="MX119" s="327"/>
      <c r="MY119" s="327"/>
      <c r="MZ119" s="327"/>
      <c r="NA119" s="327"/>
      <c r="NB119" s="327"/>
      <c r="NC119" s="327"/>
      <c r="ND119" s="327"/>
      <c r="NE119" s="327"/>
      <c r="NF119" s="327"/>
      <c r="NG119" s="327"/>
      <c r="NH119" s="327"/>
      <c r="NI119" s="327"/>
      <c r="NJ119" s="327"/>
      <c r="NK119" s="327"/>
      <c r="NL119" s="327"/>
      <c r="NM119" s="327"/>
      <c r="NN119" s="327"/>
      <c r="NO119" s="327"/>
      <c r="NP119" s="327"/>
      <c r="NQ119" s="327"/>
      <c r="NR119" s="327"/>
      <c r="NS119" s="327"/>
      <c r="NT119" s="327"/>
      <c r="NU119" s="327"/>
      <c r="NV119" s="327"/>
      <c r="NW119" s="327"/>
      <c r="NX119" s="327"/>
      <c r="NY119" s="327"/>
      <c r="NZ119" s="327"/>
      <c r="OA119" s="327"/>
      <c r="OB119" s="327"/>
      <c r="OC119" s="327"/>
      <c r="OD119" s="327"/>
      <c r="OE119" s="327"/>
      <c r="OF119" s="327"/>
      <c r="OG119" s="327"/>
      <c r="OH119" s="327"/>
      <c r="OI119" s="327"/>
      <c r="OJ119" s="327"/>
      <c r="OK119" s="327"/>
      <c r="OL119" s="327"/>
      <c r="OM119" s="327"/>
      <c r="ON119" s="327"/>
      <c r="OO119" s="327"/>
      <c r="OP119" s="327"/>
      <c r="OQ119" s="327"/>
      <c r="OR119" s="327"/>
      <c r="OS119" s="327"/>
      <c r="OT119" s="327"/>
      <c r="OU119" s="327"/>
      <c r="OV119" s="327"/>
      <c r="OW119" s="327"/>
      <c r="OX119" s="327"/>
      <c r="OY119" s="327"/>
      <c r="OZ119" s="327"/>
      <c r="PA119" s="327"/>
      <c r="PB119" s="327"/>
      <c r="PC119" s="327"/>
      <c r="PD119" s="327"/>
      <c r="PE119" s="327"/>
      <c r="PF119" s="327"/>
      <c r="PG119" s="327"/>
      <c r="PH119" s="327"/>
      <c r="PI119" s="327"/>
      <c r="PJ119" s="327"/>
      <c r="PK119" s="327"/>
      <c r="PL119" s="327"/>
      <c r="PM119" s="327"/>
      <c r="PN119" s="327"/>
      <c r="PO119" s="327"/>
      <c r="PP119" s="327"/>
      <c r="PQ119" s="327"/>
      <c r="PR119" s="327"/>
      <c r="PS119" s="327"/>
      <c r="PT119" s="327"/>
      <c r="PU119" s="327"/>
      <c r="PV119" s="327"/>
      <c r="PW119" s="327"/>
      <c r="PX119" s="327"/>
      <c r="PY119" s="327"/>
      <c r="PZ119" s="327"/>
      <c r="QA119" s="327"/>
      <c r="QB119" s="327"/>
      <c r="QC119" s="327"/>
      <c r="QD119" s="327"/>
      <c r="QE119" s="327"/>
      <c r="QF119" s="327"/>
      <c r="QG119" s="327"/>
      <c r="QH119" s="327"/>
      <c r="QI119" s="327"/>
      <c r="QJ119" s="327"/>
      <c r="QK119" s="327"/>
      <c r="QL119" s="331"/>
      <c r="QM119" s="331"/>
      <c r="QN119" s="327"/>
      <c r="QO119" s="327"/>
      <c r="QP119" s="327"/>
      <c r="QQ119" s="327"/>
      <c r="QR119" s="327"/>
      <c r="QS119" s="327"/>
      <c r="QT119" s="327"/>
      <c r="QU119" s="327"/>
      <c r="QV119" s="327"/>
      <c r="QW119" s="327"/>
      <c r="QX119" s="327"/>
      <c r="QY119" s="327"/>
      <c r="QZ119" s="327"/>
      <c r="RA119" s="327"/>
      <c r="RB119" s="327"/>
      <c r="RC119" s="327"/>
      <c r="RD119" s="327"/>
      <c r="RE119" s="327"/>
      <c r="RF119" s="327"/>
      <c r="RG119" s="327"/>
      <c r="RH119" s="327"/>
      <c r="RI119" s="327"/>
      <c r="RJ119" s="327"/>
      <c r="RK119" s="327"/>
      <c r="RL119" s="327"/>
      <c r="RM119" s="327"/>
      <c r="RN119" s="327"/>
      <c r="RO119" s="327"/>
      <c r="RP119" s="327"/>
      <c r="RQ119" s="327"/>
      <c r="RR119" s="327"/>
      <c r="RS119" s="327"/>
      <c r="RT119" s="327"/>
      <c r="RU119" s="327"/>
      <c r="RV119" s="327"/>
      <c r="RW119" s="327"/>
      <c r="RX119" s="327"/>
      <c r="RY119" s="327"/>
      <c r="RZ119" s="327"/>
      <c r="SA119" s="327"/>
      <c r="SB119" s="327"/>
      <c r="SC119" s="327"/>
      <c r="SD119" s="327"/>
      <c r="SE119" s="327"/>
      <c r="SF119" s="327"/>
      <c r="SG119" s="327"/>
      <c r="SH119" s="327"/>
      <c r="SI119" s="327"/>
      <c r="SJ119" s="327"/>
      <c r="SK119" s="327"/>
      <c r="SL119" s="327"/>
      <c r="SM119" s="327"/>
      <c r="SN119" s="327"/>
      <c r="SO119" s="327"/>
      <c r="SP119" s="327"/>
      <c r="SQ119" s="327"/>
      <c r="SR119" s="327"/>
      <c r="SS119" s="327"/>
      <c r="ST119" s="327"/>
      <c r="SU119" s="327"/>
      <c r="SV119" s="327"/>
      <c r="SW119" s="327"/>
      <c r="SX119" s="327"/>
      <c r="SY119" s="327"/>
      <c r="SZ119" s="327"/>
      <c r="TA119" s="327"/>
      <c r="TB119" s="327"/>
      <c r="TC119" s="327"/>
      <c r="TD119" s="327"/>
      <c r="TE119" s="327"/>
      <c r="TF119" s="327"/>
      <c r="TG119" s="327"/>
      <c r="TH119" s="327"/>
      <c r="TI119" s="327"/>
      <c r="TJ119" s="327"/>
      <c r="TK119" s="327"/>
      <c r="TL119" s="327"/>
      <c r="TM119" s="327"/>
      <c r="TN119" s="327"/>
      <c r="TO119" s="327"/>
      <c r="TP119" s="327"/>
      <c r="TQ119" s="327"/>
      <c r="TR119" s="327"/>
      <c r="TS119" s="327"/>
      <c r="TT119" s="327"/>
      <c r="TU119" s="327"/>
      <c r="TV119" s="327"/>
      <c r="TW119" s="327"/>
      <c r="TX119" s="327"/>
      <c r="TY119" s="327"/>
      <c r="TZ119" s="327"/>
      <c r="UA119" s="327"/>
      <c r="UB119" s="327"/>
      <c r="UC119" s="327"/>
      <c r="UD119" s="327"/>
      <c r="UE119" s="327"/>
      <c r="UF119" s="327"/>
      <c r="UG119" s="327"/>
      <c r="UH119" s="327"/>
      <c r="UI119" s="327"/>
      <c r="UJ119" s="327"/>
      <c r="UK119" s="327"/>
      <c r="UL119" s="327"/>
      <c r="UM119" s="327"/>
      <c r="UN119" s="327"/>
      <c r="UO119" s="327"/>
      <c r="UP119" s="327"/>
      <c r="UQ119" s="327"/>
      <c r="UR119" s="327"/>
      <c r="US119" s="327"/>
      <c r="UT119" s="327"/>
      <c r="UU119" s="327"/>
      <c r="UV119" s="327"/>
      <c r="UW119" s="327"/>
      <c r="UX119" s="327"/>
      <c r="UY119" s="327"/>
      <c r="UZ119" s="327"/>
      <c r="VA119" s="327"/>
      <c r="VB119" s="327"/>
      <c r="VC119" s="327"/>
      <c r="VD119" s="327"/>
      <c r="VE119" s="327"/>
      <c r="VF119" s="327"/>
      <c r="VG119" s="327"/>
      <c r="VH119" s="327"/>
      <c r="VI119" s="327"/>
      <c r="VJ119" s="327"/>
      <c r="VK119" s="327"/>
      <c r="VL119" s="327"/>
      <c r="VM119" s="327"/>
      <c r="VN119" s="327"/>
      <c r="VO119" s="327"/>
      <c r="VP119" s="327"/>
      <c r="VQ119" s="327"/>
      <c r="VR119" s="327"/>
      <c r="VS119" s="327"/>
      <c r="VT119" s="327"/>
      <c r="VU119" s="327"/>
      <c r="VV119" s="327"/>
      <c r="VW119" s="327"/>
      <c r="VX119" s="327"/>
      <c r="VY119" s="327"/>
      <c r="VZ119" s="327"/>
      <c r="WA119" s="327"/>
      <c r="WB119" s="327"/>
      <c r="WC119" s="327"/>
      <c r="WD119" s="327"/>
      <c r="WE119" s="327"/>
      <c r="WF119" s="327"/>
      <c r="WG119" s="327"/>
      <c r="WH119" s="327"/>
      <c r="WI119" s="327"/>
      <c r="WJ119" s="327"/>
      <c r="WK119" s="327"/>
      <c r="WL119" s="327"/>
      <c r="WM119" s="331"/>
      <c r="WN119" s="332"/>
      <c r="WO119" s="332"/>
      <c r="WP119" s="327"/>
      <c r="WQ119" s="327"/>
      <c r="WR119" s="327"/>
      <c r="WS119" s="327"/>
      <c r="WT119" s="327"/>
      <c r="WU119" s="327"/>
      <c r="WV119" s="327"/>
      <c r="WW119" s="327"/>
      <c r="WX119" s="327"/>
      <c r="WY119" s="327"/>
      <c r="WZ119" s="327"/>
      <c r="XA119" s="327"/>
      <c r="XB119" s="327"/>
      <c r="XC119" s="327"/>
      <c r="XD119" s="327"/>
      <c r="XE119" s="331"/>
      <c r="XF119" s="327"/>
      <c r="XG119" s="327"/>
      <c r="XH119" s="327"/>
      <c r="XI119" s="327"/>
      <c r="XJ119" s="327"/>
      <c r="XK119" s="327"/>
      <c r="XL119" s="327"/>
      <c r="XM119" s="327"/>
      <c r="XN119" s="327"/>
      <c r="XO119" s="327"/>
      <c r="XP119" s="327"/>
      <c r="XQ119" s="327"/>
      <c r="XR119" s="327"/>
      <c r="XS119" s="327"/>
      <c r="XT119" s="327"/>
      <c r="XU119" s="327"/>
      <c r="XV119" s="327"/>
      <c r="XW119" s="327"/>
      <c r="XX119" s="327"/>
      <c r="XY119" s="327"/>
      <c r="XZ119" s="327"/>
      <c r="YA119" s="327"/>
      <c r="YB119" s="327"/>
      <c r="YC119" s="327"/>
      <c r="YD119" s="327"/>
      <c r="YE119" s="327"/>
      <c r="YF119" s="327"/>
      <c r="YG119" s="327"/>
      <c r="YH119" s="327"/>
      <c r="YI119" s="327"/>
      <c r="YJ119" s="331"/>
      <c r="YK119" s="333"/>
      <c r="YL119" s="327"/>
      <c r="YM119" s="327"/>
      <c r="YN119" s="327"/>
      <c r="YO119" s="327"/>
      <c r="YP119" s="327"/>
      <c r="YQ119" s="327"/>
      <c r="YR119" s="327"/>
      <c r="YS119" s="327"/>
      <c r="YT119" s="327"/>
      <c r="YU119" s="327"/>
      <c r="YV119" s="327"/>
      <c r="YW119" s="327"/>
      <c r="YX119" s="327"/>
      <c r="YY119" s="327"/>
      <c r="YZ119" s="327"/>
      <c r="ZA119" s="327"/>
      <c r="ZB119" s="327"/>
      <c r="ZC119" s="327"/>
      <c r="ZD119" s="327"/>
      <c r="ZE119" s="327"/>
      <c r="ZF119" s="327"/>
      <c r="ZG119" s="327"/>
      <c r="ZH119" s="327"/>
      <c r="ZI119" s="327"/>
      <c r="ZJ119" s="327"/>
      <c r="ZK119" s="327"/>
      <c r="ZL119" s="327"/>
      <c r="ZM119" s="327"/>
      <c r="ZN119" s="327"/>
      <c r="ZO119" s="327"/>
      <c r="ZP119" s="327"/>
    </row>
    <row r="120" spans="3:692" s="330" customFormat="1" ht="21">
      <c r="C120" s="329"/>
      <c r="D120" s="329"/>
      <c r="E120" s="329"/>
      <c r="G120" s="331"/>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c r="BZ120" s="327"/>
      <c r="CA120" s="327"/>
      <c r="CB120" s="327"/>
      <c r="CC120" s="327"/>
      <c r="CD120" s="327"/>
      <c r="CE120" s="327"/>
      <c r="CF120" s="327"/>
      <c r="CG120" s="327"/>
      <c r="CH120" s="327"/>
      <c r="CI120" s="327"/>
      <c r="CJ120" s="327"/>
      <c r="CK120" s="327"/>
      <c r="CL120" s="327"/>
      <c r="CM120" s="327"/>
      <c r="CN120" s="327"/>
      <c r="CO120" s="327"/>
      <c r="CP120" s="327"/>
      <c r="CQ120" s="327"/>
      <c r="CR120" s="327"/>
      <c r="CS120" s="327"/>
      <c r="CT120" s="327"/>
      <c r="CU120" s="327"/>
      <c r="CV120" s="327"/>
      <c r="CW120" s="327"/>
      <c r="CX120" s="327"/>
      <c r="CY120" s="327"/>
      <c r="CZ120" s="327"/>
      <c r="DA120" s="327"/>
      <c r="DB120" s="327"/>
      <c r="DC120" s="327"/>
      <c r="DD120" s="327"/>
      <c r="DE120" s="327"/>
      <c r="DF120" s="327"/>
      <c r="DG120" s="327"/>
      <c r="DH120" s="327"/>
      <c r="DI120" s="327"/>
      <c r="DJ120" s="327"/>
      <c r="DK120" s="327"/>
      <c r="DL120" s="327"/>
      <c r="DM120" s="327"/>
      <c r="DN120" s="327"/>
      <c r="DO120" s="327"/>
      <c r="DP120" s="327"/>
      <c r="DQ120" s="327"/>
      <c r="DR120" s="327"/>
      <c r="DS120" s="327"/>
      <c r="DT120" s="327"/>
      <c r="DU120" s="327"/>
      <c r="DV120" s="327"/>
      <c r="DW120" s="327"/>
      <c r="DX120" s="327"/>
      <c r="DY120" s="327"/>
      <c r="DZ120" s="327"/>
      <c r="EA120" s="327"/>
      <c r="EB120" s="327"/>
      <c r="EC120" s="327"/>
      <c r="ED120" s="327"/>
      <c r="EE120" s="327"/>
      <c r="EF120" s="327"/>
      <c r="EG120" s="327"/>
      <c r="EH120" s="327"/>
      <c r="EI120" s="327"/>
      <c r="EJ120" s="327"/>
      <c r="EK120" s="327"/>
      <c r="EL120" s="327"/>
      <c r="EM120" s="327"/>
      <c r="EN120" s="327"/>
      <c r="EO120" s="327"/>
      <c r="EP120" s="327"/>
      <c r="EQ120" s="327"/>
      <c r="ER120" s="327"/>
      <c r="ES120" s="327"/>
      <c r="ET120" s="327"/>
      <c r="EU120" s="327"/>
      <c r="EV120" s="327"/>
      <c r="EW120" s="327"/>
      <c r="EX120" s="327"/>
      <c r="EY120" s="327"/>
      <c r="EZ120" s="327"/>
      <c r="FA120" s="327"/>
      <c r="FB120" s="327"/>
      <c r="FC120" s="327"/>
      <c r="FD120" s="327"/>
      <c r="FE120" s="327"/>
      <c r="FF120" s="327"/>
      <c r="FG120" s="327"/>
      <c r="FH120" s="327"/>
      <c r="FI120" s="327"/>
      <c r="FJ120" s="327"/>
      <c r="FK120" s="327"/>
      <c r="FL120" s="327"/>
      <c r="FM120" s="327"/>
      <c r="FN120" s="327"/>
      <c r="FO120" s="327"/>
      <c r="FP120" s="327"/>
      <c r="FQ120" s="327"/>
      <c r="FR120" s="327"/>
      <c r="FS120" s="327"/>
      <c r="FT120" s="327"/>
      <c r="FU120" s="327"/>
      <c r="FV120" s="327"/>
      <c r="FW120" s="327"/>
      <c r="FX120" s="327"/>
      <c r="FY120" s="327"/>
      <c r="FZ120" s="327"/>
      <c r="GA120" s="327"/>
      <c r="GB120" s="327"/>
      <c r="GC120" s="327"/>
      <c r="GD120" s="327"/>
      <c r="GE120" s="327"/>
      <c r="GF120" s="327"/>
      <c r="GG120" s="327"/>
      <c r="GH120" s="327"/>
      <c r="GI120" s="327"/>
      <c r="GJ120" s="327"/>
      <c r="GK120" s="327"/>
      <c r="GL120" s="327"/>
      <c r="GM120" s="327"/>
      <c r="GN120" s="327"/>
      <c r="GO120" s="327"/>
      <c r="GP120" s="327"/>
      <c r="GQ120" s="327"/>
      <c r="GR120" s="327"/>
      <c r="GS120" s="327"/>
      <c r="GT120" s="327"/>
      <c r="GU120" s="327"/>
      <c r="GV120" s="327"/>
      <c r="GW120" s="327"/>
      <c r="GX120" s="327"/>
      <c r="GY120" s="327"/>
      <c r="GZ120" s="327"/>
      <c r="HA120" s="327"/>
      <c r="HB120" s="327"/>
      <c r="HC120" s="327"/>
      <c r="HD120" s="327"/>
      <c r="HE120" s="327"/>
      <c r="HF120" s="327"/>
      <c r="HG120" s="327"/>
      <c r="HH120" s="327"/>
      <c r="HI120" s="327"/>
      <c r="HJ120" s="327"/>
      <c r="HK120" s="327"/>
      <c r="HL120" s="327"/>
      <c r="HM120" s="327"/>
      <c r="HN120" s="327"/>
      <c r="HO120" s="327"/>
      <c r="HP120" s="327"/>
      <c r="HQ120" s="327"/>
      <c r="HR120" s="327"/>
      <c r="HS120" s="327"/>
      <c r="HT120" s="327"/>
      <c r="HU120" s="327"/>
      <c r="HV120" s="327"/>
      <c r="HW120" s="327"/>
      <c r="HX120" s="327"/>
      <c r="HY120" s="327"/>
      <c r="HZ120" s="327"/>
      <c r="IA120" s="327"/>
      <c r="IB120" s="327"/>
      <c r="IC120" s="327"/>
      <c r="ID120" s="327"/>
      <c r="IE120" s="327"/>
      <c r="IF120" s="327"/>
      <c r="IG120" s="327"/>
      <c r="IH120" s="327"/>
      <c r="II120" s="327"/>
      <c r="IJ120" s="327"/>
      <c r="IK120" s="327"/>
      <c r="IL120" s="327"/>
      <c r="IM120" s="327"/>
      <c r="IN120" s="327"/>
      <c r="IO120" s="327"/>
      <c r="IP120" s="327"/>
      <c r="IQ120" s="327"/>
      <c r="IR120" s="327"/>
      <c r="IS120" s="327"/>
      <c r="IT120" s="327"/>
      <c r="IU120" s="327"/>
      <c r="IV120" s="327"/>
      <c r="IW120" s="327"/>
      <c r="IX120" s="327"/>
      <c r="IY120" s="327"/>
      <c r="IZ120" s="327"/>
      <c r="JA120" s="327"/>
      <c r="JB120" s="327"/>
      <c r="JC120" s="327"/>
      <c r="JD120" s="327"/>
      <c r="JE120" s="327"/>
      <c r="JF120" s="327"/>
      <c r="JG120" s="327"/>
      <c r="JH120" s="327"/>
      <c r="JI120" s="327"/>
      <c r="JJ120" s="327"/>
      <c r="JK120" s="327"/>
      <c r="JL120" s="327"/>
      <c r="JM120" s="327"/>
      <c r="JN120" s="327"/>
      <c r="JO120" s="327"/>
      <c r="JP120" s="327"/>
      <c r="JQ120" s="327"/>
      <c r="JR120" s="327"/>
      <c r="JS120" s="327"/>
      <c r="JT120" s="327"/>
      <c r="JU120" s="327"/>
      <c r="JV120" s="327"/>
      <c r="JW120" s="327"/>
      <c r="JX120" s="327"/>
      <c r="JY120" s="327"/>
      <c r="JZ120" s="327"/>
      <c r="KA120" s="327"/>
      <c r="KB120" s="327"/>
      <c r="KC120" s="327"/>
      <c r="KD120" s="327"/>
      <c r="KE120" s="327"/>
      <c r="KF120" s="327"/>
      <c r="KG120" s="327"/>
      <c r="KH120" s="327"/>
      <c r="KI120" s="327"/>
      <c r="KJ120" s="327"/>
      <c r="KK120" s="327"/>
      <c r="KL120" s="327"/>
      <c r="KM120" s="327"/>
      <c r="KN120" s="327"/>
      <c r="KO120" s="327"/>
      <c r="KP120" s="327"/>
      <c r="KQ120" s="327"/>
      <c r="KR120" s="327"/>
      <c r="KS120" s="327"/>
      <c r="KT120" s="327"/>
      <c r="KU120" s="327"/>
      <c r="KV120" s="327"/>
      <c r="KW120" s="327"/>
      <c r="KX120" s="327"/>
      <c r="KY120" s="327"/>
      <c r="KZ120" s="327"/>
      <c r="LA120" s="327"/>
      <c r="LB120" s="327"/>
      <c r="LC120" s="327"/>
      <c r="LD120" s="327"/>
      <c r="LE120" s="327"/>
      <c r="LF120" s="327"/>
      <c r="LG120" s="327"/>
      <c r="LH120" s="327"/>
      <c r="LI120" s="327"/>
      <c r="LJ120" s="327"/>
      <c r="LK120" s="327"/>
      <c r="LL120" s="327"/>
      <c r="LM120" s="327"/>
      <c r="LN120" s="327"/>
      <c r="LO120" s="327"/>
      <c r="LP120" s="327"/>
      <c r="LQ120" s="327"/>
      <c r="LR120" s="327"/>
      <c r="LS120" s="327"/>
      <c r="LT120" s="327"/>
      <c r="LU120" s="327"/>
      <c r="LV120" s="327"/>
      <c r="LW120" s="327"/>
      <c r="LX120" s="327"/>
      <c r="LY120" s="327"/>
      <c r="LZ120" s="327"/>
      <c r="MA120" s="327"/>
      <c r="MB120" s="327"/>
      <c r="MC120" s="327"/>
      <c r="MD120" s="327"/>
      <c r="ME120" s="327"/>
      <c r="MF120" s="327"/>
      <c r="MG120" s="327"/>
      <c r="MH120" s="327"/>
      <c r="MI120" s="327"/>
      <c r="MJ120" s="327"/>
      <c r="MK120" s="327"/>
      <c r="ML120" s="327"/>
      <c r="MM120" s="327"/>
      <c r="MN120" s="327"/>
      <c r="MO120" s="327"/>
      <c r="MP120" s="327"/>
      <c r="MQ120" s="327"/>
      <c r="MR120" s="327"/>
      <c r="MS120" s="327"/>
      <c r="MT120" s="327"/>
      <c r="MU120" s="327"/>
      <c r="MV120" s="327"/>
      <c r="MW120" s="327"/>
      <c r="MX120" s="327"/>
      <c r="MY120" s="327"/>
      <c r="MZ120" s="327"/>
      <c r="NA120" s="327"/>
      <c r="NB120" s="327"/>
      <c r="NC120" s="327"/>
      <c r="ND120" s="327"/>
      <c r="NE120" s="327"/>
      <c r="NF120" s="327"/>
      <c r="NG120" s="327"/>
      <c r="NH120" s="327"/>
      <c r="NI120" s="327"/>
      <c r="NJ120" s="327"/>
      <c r="NK120" s="327"/>
      <c r="NL120" s="327"/>
      <c r="NM120" s="327"/>
      <c r="NN120" s="327"/>
      <c r="NO120" s="327"/>
      <c r="NP120" s="327"/>
      <c r="NQ120" s="327"/>
      <c r="NR120" s="327"/>
      <c r="NS120" s="327"/>
      <c r="NT120" s="327"/>
      <c r="NU120" s="327"/>
      <c r="NV120" s="327"/>
      <c r="NW120" s="327"/>
      <c r="NX120" s="327"/>
      <c r="NY120" s="327"/>
      <c r="NZ120" s="327"/>
      <c r="OA120" s="327"/>
      <c r="OB120" s="327"/>
      <c r="OC120" s="327"/>
      <c r="OD120" s="327"/>
      <c r="OE120" s="327"/>
      <c r="OF120" s="327"/>
      <c r="OG120" s="327"/>
      <c r="OH120" s="327"/>
      <c r="OI120" s="327"/>
      <c r="OJ120" s="327"/>
      <c r="OK120" s="327"/>
      <c r="OL120" s="327"/>
      <c r="OM120" s="327"/>
      <c r="ON120" s="327"/>
      <c r="OO120" s="327"/>
      <c r="OP120" s="327"/>
      <c r="OQ120" s="327"/>
      <c r="OR120" s="327"/>
      <c r="OS120" s="327"/>
      <c r="OT120" s="327"/>
      <c r="OU120" s="327"/>
      <c r="OV120" s="327"/>
      <c r="OW120" s="327"/>
      <c r="OX120" s="327"/>
      <c r="OY120" s="327"/>
      <c r="OZ120" s="327"/>
      <c r="PA120" s="327"/>
      <c r="PB120" s="327"/>
      <c r="PC120" s="327"/>
      <c r="PD120" s="327"/>
      <c r="PE120" s="327"/>
      <c r="PF120" s="327"/>
      <c r="PG120" s="327"/>
      <c r="PH120" s="327"/>
      <c r="PI120" s="327"/>
      <c r="PJ120" s="327"/>
      <c r="PK120" s="327"/>
      <c r="PL120" s="327"/>
      <c r="PM120" s="327"/>
      <c r="PN120" s="327"/>
      <c r="PO120" s="327"/>
      <c r="PP120" s="327"/>
      <c r="PQ120" s="327"/>
      <c r="PR120" s="327"/>
      <c r="PS120" s="327"/>
      <c r="PT120" s="327"/>
      <c r="PU120" s="327"/>
      <c r="PV120" s="327"/>
      <c r="PW120" s="327"/>
      <c r="PX120" s="327"/>
      <c r="PY120" s="327"/>
      <c r="PZ120" s="327"/>
      <c r="QA120" s="327"/>
      <c r="QB120" s="327"/>
      <c r="QC120" s="327"/>
      <c r="QD120" s="327"/>
      <c r="QE120" s="327"/>
      <c r="QF120" s="327"/>
      <c r="QG120" s="327"/>
      <c r="QH120" s="327"/>
      <c r="QI120" s="327"/>
      <c r="QJ120" s="327"/>
      <c r="QK120" s="327"/>
      <c r="QL120" s="331"/>
      <c r="QM120" s="331"/>
      <c r="QN120" s="327"/>
      <c r="QO120" s="327"/>
      <c r="QP120" s="327"/>
      <c r="QQ120" s="327"/>
      <c r="QR120" s="327"/>
      <c r="QS120" s="327"/>
      <c r="QT120" s="327"/>
      <c r="QU120" s="327"/>
      <c r="QV120" s="327"/>
      <c r="QW120" s="327"/>
      <c r="QX120" s="327"/>
      <c r="QY120" s="327"/>
      <c r="QZ120" s="327"/>
      <c r="RA120" s="327"/>
      <c r="RB120" s="327"/>
      <c r="RC120" s="327"/>
      <c r="RD120" s="327"/>
      <c r="RE120" s="327"/>
      <c r="RF120" s="327"/>
      <c r="RG120" s="327"/>
      <c r="RH120" s="327"/>
      <c r="RI120" s="327"/>
      <c r="RJ120" s="327"/>
      <c r="RK120" s="327"/>
      <c r="RL120" s="327"/>
      <c r="RM120" s="327"/>
      <c r="RN120" s="327"/>
      <c r="RO120" s="327"/>
      <c r="RP120" s="327"/>
      <c r="RQ120" s="327"/>
      <c r="RR120" s="327"/>
      <c r="RS120" s="327"/>
      <c r="RT120" s="327"/>
      <c r="RU120" s="327"/>
      <c r="RV120" s="327"/>
      <c r="RW120" s="327"/>
      <c r="RX120" s="327"/>
      <c r="RY120" s="327"/>
      <c r="RZ120" s="327"/>
      <c r="SA120" s="327"/>
      <c r="SB120" s="327"/>
      <c r="SC120" s="327"/>
      <c r="SD120" s="327"/>
      <c r="SE120" s="327"/>
      <c r="SF120" s="327"/>
      <c r="SG120" s="327"/>
      <c r="SH120" s="327"/>
      <c r="SI120" s="327"/>
      <c r="SJ120" s="327"/>
      <c r="SK120" s="327"/>
      <c r="SL120" s="327"/>
      <c r="SM120" s="327"/>
      <c r="SN120" s="327"/>
      <c r="SO120" s="327"/>
      <c r="SP120" s="327"/>
      <c r="SQ120" s="327"/>
      <c r="SR120" s="327"/>
      <c r="SS120" s="327"/>
      <c r="ST120" s="327"/>
      <c r="SU120" s="327"/>
      <c r="SV120" s="327"/>
      <c r="SW120" s="327"/>
      <c r="SX120" s="327"/>
      <c r="SY120" s="327"/>
      <c r="SZ120" s="327"/>
      <c r="TA120" s="327"/>
      <c r="TB120" s="327"/>
      <c r="TC120" s="327"/>
      <c r="TD120" s="327"/>
      <c r="TE120" s="327"/>
      <c r="TF120" s="327"/>
      <c r="TG120" s="327"/>
      <c r="TH120" s="327"/>
      <c r="TI120" s="327"/>
      <c r="TJ120" s="327"/>
      <c r="TK120" s="327"/>
      <c r="TL120" s="327"/>
      <c r="TM120" s="327"/>
      <c r="TN120" s="327"/>
      <c r="TO120" s="327"/>
      <c r="TP120" s="327"/>
      <c r="TQ120" s="327"/>
      <c r="TR120" s="327"/>
      <c r="TS120" s="327"/>
      <c r="TT120" s="327"/>
      <c r="TU120" s="327"/>
      <c r="TV120" s="327"/>
      <c r="TW120" s="327"/>
      <c r="TX120" s="327"/>
      <c r="TY120" s="327"/>
      <c r="TZ120" s="327"/>
      <c r="UA120" s="327"/>
      <c r="UB120" s="327"/>
      <c r="UC120" s="327"/>
      <c r="UD120" s="327"/>
      <c r="UE120" s="327"/>
      <c r="UF120" s="327"/>
      <c r="UG120" s="327"/>
      <c r="UH120" s="327"/>
      <c r="UI120" s="327"/>
      <c r="UJ120" s="327"/>
      <c r="UK120" s="327"/>
      <c r="UL120" s="327"/>
      <c r="UM120" s="327"/>
      <c r="UN120" s="327"/>
      <c r="UO120" s="327"/>
      <c r="UP120" s="327"/>
      <c r="UQ120" s="327"/>
      <c r="UR120" s="327"/>
      <c r="US120" s="327"/>
      <c r="UT120" s="327"/>
      <c r="UU120" s="327"/>
      <c r="UV120" s="327"/>
      <c r="UW120" s="327"/>
      <c r="UX120" s="327"/>
      <c r="UY120" s="327"/>
      <c r="UZ120" s="327"/>
      <c r="VA120" s="327"/>
      <c r="VB120" s="327"/>
      <c r="VC120" s="327"/>
      <c r="VD120" s="327"/>
      <c r="VE120" s="327"/>
      <c r="VF120" s="327"/>
      <c r="VG120" s="327"/>
      <c r="VH120" s="327"/>
      <c r="VI120" s="327"/>
      <c r="VJ120" s="327"/>
      <c r="VK120" s="327"/>
      <c r="VL120" s="327"/>
      <c r="VM120" s="327"/>
      <c r="VN120" s="327"/>
      <c r="VO120" s="327"/>
      <c r="VP120" s="327"/>
      <c r="VQ120" s="327"/>
      <c r="VR120" s="327"/>
      <c r="VS120" s="327"/>
      <c r="VT120" s="327"/>
      <c r="VU120" s="327"/>
      <c r="VV120" s="327"/>
      <c r="VW120" s="327"/>
      <c r="VX120" s="327"/>
      <c r="VY120" s="327"/>
      <c r="VZ120" s="327"/>
      <c r="WA120" s="327"/>
      <c r="WB120" s="327"/>
      <c r="WC120" s="327"/>
      <c r="WD120" s="327"/>
      <c r="WE120" s="327"/>
      <c r="WF120" s="327"/>
      <c r="WG120" s="327"/>
      <c r="WH120" s="327"/>
      <c r="WI120" s="327"/>
      <c r="WJ120" s="327"/>
      <c r="WK120" s="327"/>
      <c r="WL120" s="327"/>
      <c r="WM120" s="331"/>
      <c r="WN120" s="332"/>
      <c r="WO120" s="332"/>
      <c r="WP120" s="327"/>
      <c r="WQ120" s="327"/>
      <c r="WR120" s="327"/>
      <c r="WS120" s="327"/>
      <c r="WT120" s="327"/>
      <c r="WU120" s="327"/>
      <c r="WV120" s="327"/>
      <c r="WW120" s="327"/>
      <c r="WX120" s="327"/>
      <c r="WY120" s="327"/>
      <c r="WZ120" s="327"/>
      <c r="XA120" s="327"/>
      <c r="XB120" s="327"/>
      <c r="XC120" s="327"/>
      <c r="XD120" s="327"/>
      <c r="XE120" s="331"/>
      <c r="XF120" s="327"/>
      <c r="XG120" s="327"/>
      <c r="XH120" s="327"/>
      <c r="XI120" s="327"/>
      <c r="XJ120" s="327"/>
      <c r="XK120" s="327"/>
      <c r="XL120" s="327"/>
      <c r="XM120" s="327"/>
      <c r="XN120" s="327"/>
      <c r="XO120" s="327"/>
      <c r="XP120" s="327"/>
      <c r="XQ120" s="327"/>
      <c r="XR120" s="327"/>
      <c r="XS120" s="327"/>
      <c r="XT120" s="327"/>
      <c r="XU120" s="327"/>
      <c r="XV120" s="327"/>
      <c r="XW120" s="327"/>
      <c r="XX120" s="327"/>
      <c r="XY120" s="327"/>
      <c r="XZ120" s="327"/>
      <c r="YA120" s="327"/>
      <c r="YB120" s="327"/>
      <c r="YC120" s="327"/>
      <c r="YD120" s="327"/>
      <c r="YE120" s="327"/>
      <c r="YF120" s="327"/>
      <c r="YG120" s="327"/>
      <c r="YH120" s="327"/>
      <c r="YI120" s="327"/>
      <c r="YJ120" s="331"/>
      <c r="YK120" s="333"/>
      <c r="YL120" s="327"/>
      <c r="YM120" s="327"/>
      <c r="YN120" s="327"/>
      <c r="YO120" s="327"/>
      <c r="YP120" s="327"/>
      <c r="YQ120" s="327"/>
      <c r="YR120" s="327"/>
      <c r="YS120" s="327"/>
      <c r="YT120" s="327"/>
      <c r="YU120" s="327"/>
      <c r="YV120" s="327"/>
      <c r="YW120" s="327"/>
      <c r="YX120" s="327"/>
      <c r="YY120" s="327"/>
      <c r="YZ120" s="327"/>
      <c r="ZA120" s="327"/>
      <c r="ZB120" s="327"/>
      <c r="ZC120" s="327"/>
      <c r="ZD120" s="327"/>
      <c r="ZE120" s="327"/>
      <c r="ZF120" s="327"/>
      <c r="ZG120" s="327"/>
      <c r="ZH120" s="327"/>
      <c r="ZI120" s="327"/>
      <c r="ZJ120" s="327"/>
      <c r="ZK120" s="327"/>
      <c r="ZL120" s="327"/>
      <c r="ZM120" s="327"/>
      <c r="ZN120" s="327"/>
      <c r="ZO120" s="327"/>
      <c r="ZP120" s="327"/>
    </row>
    <row r="121" spans="3:692" s="330" customFormat="1" ht="21">
      <c r="C121" s="329"/>
      <c r="D121" s="329"/>
      <c r="E121" s="329"/>
      <c r="G121" s="331"/>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c r="BT121" s="327"/>
      <c r="BU121" s="327"/>
      <c r="BV121" s="327"/>
      <c r="BW121" s="327"/>
      <c r="BX121" s="327"/>
      <c r="BY121" s="327"/>
      <c r="BZ121" s="327"/>
      <c r="CA121" s="327"/>
      <c r="CB121" s="327"/>
      <c r="CC121" s="327"/>
      <c r="CD121" s="327"/>
      <c r="CE121" s="327"/>
      <c r="CF121" s="327"/>
      <c r="CG121" s="327"/>
      <c r="CH121" s="327"/>
      <c r="CI121" s="327"/>
      <c r="CJ121" s="327"/>
      <c r="CK121" s="327"/>
      <c r="CL121" s="327"/>
      <c r="CM121" s="327"/>
      <c r="CN121" s="327"/>
      <c r="CO121" s="327"/>
      <c r="CP121" s="327"/>
      <c r="CQ121" s="327"/>
      <c r="CR121" s="327"/>
      <c r="CS121" s="327"/>
      <c r="CT121" s="327"/>
      <c r="CU121" s="327"/>
      <c r="CV121" s="327"/>
      <c r="CW121" s="327"/>
      <c r="CX121" s="327"/>
      <c r="CY121" s="327"/>
      <c r="CZ121" s="327"/>
      <c r="DA121" s="327"/>
      <c r="DB121" s="327"/>
      <c r="DC121" s="327"/>
      <c r="DD121" s="327"/>
      <c r="DE121" s="327"/>
      <c r="DF121" s="327"/>
      <c r="DG121" s="327"/>
      <c r="DH121" s="327"/>
      <c r="DI121" s="327"/>
      <c r="DJ121" s="327"/>
      <c r="DK121" s="327"/>
      <c r="DL121" s="327"/>
      <c r="DM121" s="327"/>
      <c r="DN121" s="327"/>
      <c r="DO121" s="327"/>
      <c r="DP121" s="327"/>
      <c r="DQ121" s="327"/>
      <c r="DR121" s="327"/>
      <c r="DS121" s="327"/>
      <c r="DT121" s="327"/>
      <c r="DU121" s="327"/>
      <c r="DV121" s="327"/>
      <c r="DW121" s="327"/>
      <c r="DX121" s="327"/>
      <c r="DY121" s="327"/>
      <c r="DZ121" s="327"/>
      <c r="EA121" s="327"/>
      <c r="EB121" s="327"/>
      <c r="EC121" s="327"/>
      <c r="ED121" s="327"/>
      <c r="EE121" s="327"/>
      <c r="EF121" s="327"/>
      <c r="EG121" s="327"/>
      <c r="EH121" s="327"/>
      <c r="EI121" s="327"/>
      <c r="EJ121" s="327"/>
      <c r="EK121" s="327"/>
      <c r="EL121" s="327"/>
      <c r="EM121" s="327"/>
      <c r="EN121" s="327"/>
      <c r="EO121" s="327"/>
      <c r="EP121" s="327"/>
      <c r="EQ121" s="327"/>
      <c r="ER121" s="327"/>
      <c r="ES121" s="327"/>
      <c r="ET121" s="327"/>
      <c r="EU121" s="327"/>
      <c r="EV121" s="327"/>
      <c r="EW121" s="327"/>
      <c r="EX121" s="327"/>
      <c r="EY121" s="327"/>
      <c r="EZ121" s="327"/>
      <c r="FA121" s="327"/>
      <c r="FB121" s="327"/>
      <c r="FC121" s="327"/>
      <c r="FD121" s="327"/>
      <c r="FE121" s="327"/>
      <c r="FF121" s="327"/>
      <c r="FG121" s="327"/>
      <c r="FH121" s="327"/>
      <c r="FI121" s="327"/>
      <c r="FJ121" s="327"/>
      <c r="FK121" s="327"/>
      <c r="FL121" s="327"/>
      <c r="FM121" s="327"/>
      <c r="FN121" s="327"/>
      <c r="FO121" s="327"/>
      <c r="FP121" s="327"/>
      <c r="FQ121" s="327"/>
      <c r="FR121" s="327"/>
      <c r="FS121" s="327"/>
      <c r="FT121" s="327"/>
      <c r="FU121" s="327"/>
      <c r="FV121" s="327"/>
      <c r="FW121" s="327"/>
      <c r="FX121" s="327"/>
      <c r="FY121" s="327"/>
      <c r="FZ121" s="327"/>
      <c r="GA121" s="327"/>
      <c r="GB121" s="327"/>
      <c r="GC121" s="327"/>
      <c r="GD121" s="327"/>
      <c r="GE121" s="327"/>
      <c r="GF121" s="327"/>
      <c r="GG121" s="327"/>
      <c r="GH121" s="327"/>
      <c r="GI121" s="327"/>
      <c r="GJ121" s="327"/>
      <c r="GK121" s="327"/>
      <c r="GL121" s="327"/>
      <c r="GM121" s="327"/>
      <c r="GN121" s="327"/>
      <c r="GO121" s="327"/>
      <c r="GP121" s="327"/>
      <c r="GQ121" s="327"/>
      <c r="GR121" s="327"/>
      <c r="GS121" s="327"/>
      <c r="GT121" s="327"/>
      <c r="GU121" s="327"/>
      <c r="GV121" s="327"/>
      <c r="GW121" s="327"/>
      <c r="GX121" s="327"/>
      <c r="GY121" s="327"/>
      <c r="GZ121" s="327"/>
      <c r="HA121" s="327"/>
      <c r="HB121" s="327"/>
      <c r="HC121" s="327"/>
      <c r="HD121" s="327"/>
      <c r="HE121" s="327"/>
      <c r="HF121" s="327"/>
      <c r="HG121" s="327"/>
      <c r="HH121" s="327"/>
      <c r="HI121" s="327"/>
      <c r="HJ121" s="327"/>
      <c r="HK121" s="327"/>
      <c r="HL121" s="327"/>
      <c r="HM121" s="327"/>
      <c r="HN121" s="327"/>
      <c r="HO121" s="327"/>
      <c r="HP121" s="327"/>
      <c r="HQ121" s="327"/>
      <c r="HR121" s="327"/>
      <c r="HS121" s="327"/>
      <c r="HT121" s="327"/>
      <c r="HU121" s="327"/>
      <c r="HV121" s="327"/>
      <c r="HW121" s="327"/>
      <c r="HX121" s="327"/>
      <c r="HY121" s="327"/>
      <c r="HZ121" s="327"/>
      <c r="IA121" s="327"/>
      <c r="IB121" s="327"/>
      <c r="IC121" s="327"/>
      <c r="ID121" s="327"/>
      <c r="IE121" s="327"/>
      <c r="IF121" s="327"/>
      <c r="IG121" s="327"/>
      <c r="IH121" s="327"/>
      <c r="II121" s="327"/>
      <c r="IJ121" s="327"/>
      <c r="IK121" s="327"/>
      <c r="IL121" s="327"/>
      <c r="IM121" s="327"/>
      <c r="IN121" s="327"/>
      <c r="IO121" s="327"/>
      <c r="IP121" s="327"/>
      <c r="IQ121" s="327"/>
      <c r="IR121" s="327"/>
      <c r="IS121" s="327"/>
      <c r="IT121" s="327"/>
      <c r="IU121" s="327"/>
      <c r="IV121" s="327"/>
      <c r="IW121" s="327"/>
      <c r="IX121" s="327"/>
      <c r="IY121" s="327"/>
      <c r="IZ121" s="327"/>
      <c r="JA121" s="327"/>
      <c r="JB121" s="327"/>
      <c r="JC121" s="327"/>
      <c r="JD121" s="327"/>
      <c r="JE121" s="327"/>
      <c r="JF121" s="327"/>
      <c r="JG121" s="327"/>
      <c r="JH121" s="327"/>
      <c r="JI121" s="327"/>
      <c r="JJ121" s="327"/>
      <c r="JK121" s="327"/>
      <c r="JL121" s="327"/>
      <c r="JM121" s="327"/>
      <c r="JN121" s="327"/>
      <c r="JO121" s="327"/>
      <c r="JP121" s="327"/>
      <c r="JQ121" s="327"/>
      <c r="JR121" s="327"/>
      <c r="JS121" s="327"/>
      <c r="JT121" s="327"/>
      <c r="JU121" s="327"/>
      <c r="JV121" s="327"/>
      <c r="JW121" s="327"/>
      <c r="JX121" s="327"/>
      <c r="JY121" s="327"/>
      <c r="JZ121" s="327"/>
      <c r="KA121" s="327"/>
      <c r="KB121" s="327"/>
      <c r="KC121" s="327"/>
      <c r="KD121" s="327"/>
      <c r="KE121" s="327"/>
      <c r="KF121" s="327"/>
      <c r="KG121" s="327"/>
      <c r="KH121" s="327"/>
      <c r="KI121" s="327"/>
      <c r="KJ121" s="327"/>
      <c r="KK121" s="327"/>
      <c r="KL121" s="327"/>
      <c r="KM121" s="327"/>
      <c r="KN121" s="327"/>
      <c r="KO121" s="327"/>
      <c r="KP121" s="327"/>
      <c r="KQ121" s="327"/>
      <c r="KR121" s="327"/>
      <c r="KS121" s="327"/>
      <c r="KT121" s="327"/>
      <c r="KU121" s="327"/>
      <c r="KV121" s="327"/>
      <c r="KW121" s="327"/>
      <c r="KX121" s="327"/>
      <c r="KY121" s="327"/>
      <c r="KZ121" s="327"/>
      <c r="LA121" s="327"/>
      <c r="LB121" s="327"/>
      <c r="LC121" s="327"/>
      <c r="LD121" s="327"/>
      <c r="LE121" s="327"/>
      <c r="LF121" s="327"/>
      <c r="LG121" s="327"/>
      <c r="LH121" s="327"/>
      <c r="LI121" s="327"/>
      <c r="LJ121" s="327"/>
      <c r="LK121" s="327"/>
      <c r="LL121" s="327"/>
      <c r="LM121" s="327"/>
      <c r="LN121" s="327"/>
      <c r="LO121" s="327"/>
      <c r="LP121" s="327"/>
      <c r="LQ121" s="327"/>
      <c r="LR121" s="327"/>
      <c r="LS121" s="327"/>
      <c r="LT121" s="327"/>
      <c r="LU121" s="327"/>
      <c r="LV121" s="327"/>
      <c r="LW121" s="327"/>
      <c r="LX121" s="327"/>
      <c r="LY121" s="327"/>
      <c r="LZ121" s="327"/>
      <c r="MA121" s="327"/>
      <c r="MB121" s="327"/>
      <c r="MC121" s="327"/>
      <c r="MD121" s="327"/>
      <c r="ME121" s="327"/>
      <c r="MF121" s="327"/>
      <c r="MG121" s="327"/>
      <c r="MH121" s="327"/>
      <c r="MI121" s="327"/>
      <c r="MJ121" s="327"/>
      <c r="MK121" s="327"/>
      <c r="ML121" s="327"/>
      <c r="MM121" s="327"/>
      <c r="MN121" s="327"/>
      <c r="MO121" s="327"/>
      <c r="MP121" s="327"/>
      <c r="MQ121" s="327"/>
      <c r="MR121" s="327"/>
      <c r="MS121" s="327"/>
      <c r="MT121" s="327"/>
      <c r="MU121" s="327"/>
      <c r="MV121" s="327"/>
      <c r="MW121" s="327"/>
      <c r="MX121" s="327"/>
      <c r="MY121" s="327"/>
      <c r="MZ121" s="327"/>
      <c r="NA121" s="327"/>
      <c r="NB121" s="327"/>
      <c r="NC121" s="327"/>
      <c r="ND121" s="327"/>
      <c r="NE121" s="327"/>
      <c r="NF121" s="327"/>
      <c r="NG121" s="327"/>
      <c r="NH121" s="327"/>
      <c r="NI121" s="327"/>
      <c r="NJ121" s="327"/>
      <c r="NK121" s="327"/>
      <c r="NL121" s="327"/>
      <c r="NM121" s="327"/>
      <c r="NN121" s="327"/>
      <c r="NO121" s="327"/>
      <c r="NP121" s="327"/>
      <c r="NQ121" s="327"/>
      <c r="NR121" s="327"/>
      <c r="NS121" s="327"/>
      <c r="NT121" s="327"/>
      <c r="NU121" s="327"/>
      <c r="NV121" s="327"/>
      <c r="NW121" s="327"/>
      <c r="NX121" s="327"/>
      <c r="NY121" s="327"/>
      <c r="NZ121" s="327"/>
      <c r="OA121" s="327"/>
      <c r="OB121" s="327"/>
      <c r="OC121" s="327"/>
      <c r="OD121" s="327"/>
      <c r="OE121" s="327"/>
      <c r="OF121" s="327"/>
      <c r="OG121" s="327"/>
      <c r="OH121" s="327"/>
      <c r="OI121" s="327"/>
      <c r="OJ121" s="327"/>
      <c r="OK121" s="327"/>
      <c r="OL121" s="327"/>
      <c r="OM121" s="327"/>
      <c r="ON121" s="327"/>
      <c r="OO121" s="327"/>
      <c r="OP121" s="327"/>
      <c r="OQ121" s="327"/>
      <c r="OR121" s="327"/>
      <c r="OS121" s="327"/>
      <c r="OT121" s="327"/>
      <c r="OU121" s="327"/>
      <c r="OV121" s="327"/>
      <c r="OW121" s="327"/>
      <c r="OX121" s="327"/>
      <c r="OY121" s="327"/>
      <c r="OZ121" s="327"/>
      <c r="PA121" s="327"/>
      <c r="PB121" s="327"/>
      <c r="PC121" s="327"/>
      <c r="PD121" s="327"/>
      <c r="PE121" s="327"/>
      <c r="PF121" s="327"/>
      <c r="PG121" s="327"/>
      <c r="PH121" s="327"/>
      <c r="PI121" s="327"/>
      <c r="PJ121" s="327"/>
      <c r="PK121" s="327"/>
      <c r="PL121" s="327"/>
      <c r="PM121" s="327"/>
      <c r="PN121" s="327"/>
      <c r="PO121" s="327"/>
      <c r="PP121" s="327"/>
      <c r="PQ121" s="327"/>
      <c r="PR121" s="327"/>
      <c r="PS121" s="327"/>
      <c r="PT121" s="327"/>
      <c r="PU121" s="327"/>
      <c r="PV121" s="327"/>
      <c r="PW121" s="327"/>
      <c r="PX121" s="327"/>
      <c r="PY121" s="327"/>
      <c r="PZ121" s="327"/>
      <c r="QA121" s="327"/>
      <c r="QB121" s="327"/>
      <c r="QC121" s="327"/>
      <c r="QD121" s="327"/>
      <c r="QE121" s="327"/>
      <c r="QF121" s="327"/>
      <c r="QG121" s="327"/>
      <c r="QH121" s="327"/>
      <c r="QI121" s="327"/>
      <c r="QJ121" s="327"/>
      <c r="QK121" s="327"/>
      <c r="QL121" s="331"/>
      <c r="QM121" s="331"/>
      <c r="QN121" s="327"/>
      <c r="QO121" s="327"/>
      <c r="QP121" s="327"/>
      <c r="QQ121" s="327"/>
      <c r="QR121" s="327"/>
      <c r="QS121" s="327"/>
      <c r="QT121" s="327"/>
      <c r="QU121" s="327"/>
      <c r="QV121" s="327"/>
      <c r="QW121" s="327"/>
      <c r="QX121" s="327"/>
      <c r="QY121" s="327"/>
      <c r="QZ121" s="327"/>
      <c r="RA121" s="327"/>
      <c r="RB121" s="327"/>
      <c r="RC121" s="327"/>
      <c r="RD121" s="327"/>
      <c r="RE121" s="327"/>
      <c r="RF121" s="327"/>
      <c r="RG121" s="327"/>
      <c r="RH121" s="327"/>
      <c r="RI121" s="327"/>
      <c r="RJ121" s="327"/>
      <c r="RK121" s="327"/>
      <c r="RL121" s="327"/>
      <c r="RM121" s="327"/>
      <c r="RN121" s="327"/>
      <c r="RO121" s="327"/>
      <c r="RP121" s="327"/>
      <c r="RQ121" s="327"/>
      <c r="RR121" s="327"/>
      <c r="RS121" s="327"/>
      <c r="RT121" s="327"/>
      <c r="RU121" s="327"/>
      <c r="RV121" s="327"/>
      <c r="RW121" s="327"/>
      <c r="RX121" s="327"/>
      <c r="RY121" s="327"/>
      <c r="RZ121" s="327"/>
      <c r="SA121" s="327"/>
      <c r="SB121" s="327"/>
      <c r="SC121" s="327"/>
      <c r="SD121" s="327"/>
      <c r="SE121" s="327"/>
      <c r="SF121" s="327"/>
      <c r="SG121" s="327"/>
      <c r="SH121" s="327"/>
      <c r="SI121" s="327"/>
      <c r="SJ121" s="327"/>
      <c r="SK121" s="327"/>
      <c r="SL121" s="327"/>
      <c r="SM121" s="327"/>
      <c r="SN121" s="327"/>
      <c r="SO121" s="327"/>
      <c r="SP121" s="327"/>
      <c r="SQ121" s="327"/>
      <c r="SR121" s="327"/>
      <c r="SS121" s="327"/>
      <c r="ST121" s="327"/>
      <c r="SU121" s="327"/>
      <c r="SV121" s="327"/>
      <c r="SW121" s="327"/>
      <c r="SX121" s="327"/>
      <c r="SY121" s="327"/>
      <c r="SZ121" s="327"/>
      <c r="TA121" s="327"/>
      <c r="TB121" s="327"/>
      <c r="TC121" s="327"/>
      <c r="TD121" s="327"/>
      <c r="TE121" s="327"/>
      <c r="TF121" s="327"/>
      <c r="TG121" s="327"/>
      <c r="TH121" s="327"/>
      <c r="TI121" s="327"/>
      <c r="TJ121" s="327"/>
      <c r="TK121" s="327"/>
      <c r="TL121" s="327"/>
      <c r="TM121" s="327"/>
      <c r="TN121" s="327"/>
      <c r="TO121" s="327"/>
      <c r="TP121" s="327"/>
      <c r="TQ121" s="327"/>
      <c r="TR121" s="327"/>
      <c r="TS121" s="327"/>
      <c r="TT121" s="327"/>
      <c r="TU121" s="327"/>
      <c r="TV121" s="327"/>
      <c r="TW121" s="327"/>
      <c r="TX121" s="327"/>
      <c r="TY121" s="327"/>
      <c r="TZ121" s="327"/>
      <c r="UA121" s="327"/>
      <c r="UB121" s="327"/>
      <c r="UC121" s="327"/>
      <c r="UD121" s="327"/>
      <c r="UE121" s="327"/>
      <c r="UF121" s="327"/>
      <c r="UG121" s="327"/>
      <c r="UH121" s="327"/>
      <c r="UI121" s="327"/>
      <c r="UJ121" s="327"/>
      <c r="UK121" s="327"/>
      <c r="UL121" s="327"/>
      <c r="UM121" s="327"/>
      <c r="UN121" s="327"/>
      <c r="UO121" s="327"/>
      <c r="UP121" s="327"/>
      <c r="UQ121" s="327"/>
      <c r="UR121" s="327"/>
      <c r="US121" s="327"/>
      <c r="UT121" s="327"/>
      <c r="UU121" s="327"/>
      <c r="UV121" s="327"/>
      <c r="UW121" s="327"/>
      <c r="UX121" s="327"/>
      <c r="UY121" s="327"/>
      <c r="UZ121" s="327"/>
      <c r="VA121" s="327"/>
      <c r="VB121" s="327"/>
      <c r="VC121" s="327"/>
      <c r="VD121" s="327"/>
      <c r="VE121" s="327"/>
      <c r="VF121" s="327"/>
      <c r="VG121" s="327"/>
      <c r="VH121" s="327"/>
      <c r="VI121" s="327"/>
      <c r="VJ121" s="327"/>
      <c r="VK121" s="327"/>
      <c r="VL121" s="327"/>
      <c r="VM121" s="327"/>
      <c r="VN121" s="327"/>
      <c r="VO121" s="327"/>
      <c r="VP121" s="327"/>
      <c r="VQ121" s="327"/>
      <c r="VR121" s="327"/>
      <c r="VS121" s="327"/>
      <c r="VT121" s="327"/>
      <c r="VU121" s="327"/>
      <c r="VV121" s="327"/>
      <c r="VW121" s="327"/>
      <c r="VX121" s="327"/>
      <c r="VY121" s="327"/>
      <c r="VZ121" s="327"/>
      <c r="WA121" s="327"/>
      <c r="WB121" s="327"/>
      <c r="WC121" s="327"/>
      <c r="WD121" s="327"/>
      <c r="WE121" s="327"/>
      <c r="WF121" s="327"/>
      <c r="WG121" s="327"/>
      <c r="WH121" s="327"/>
      <c r="WI121" s="327"/>
      <c r="WJ121" s="327"/>
      <c r="WK121" s="327"/>
      <c r="WL121" s="327"/>
      <c r="WM121" s="331"/>
      <c r="WN121" s="332"/>
      <c r="WO121" s="332"/>
      <c r="WP121" s="327"/>
      <c r="WQ121" s="327"/>
      <c r="WR121" s="327"/>
      <c r="WS121" s="327"/>
      <c r="WT121" s="327"/>
      <c r="WU121" s="327"/>
      <c r="WV121" s="327"/>
      <c r="WW121" s="327"/>
      <c r="WX121" s="327"/>
      <c r="WY121" s="327"/>
      <c r="WZ121" s="327"/>
      <c r="XA121" s="327"/>
      <c r="XB121" s="327"/>
      <c r="XC121" s="327"/>
      <c r="XD121" s="327"/>
      <c r="XE121" s="331"/>
      <c r="XF121" s="327"/>
      <c r="XG121" s="327"/>
      <c r="XH121" s="327"/>
      <c r="XI121" s="327"/>
      <c r="XJ121" s="327"/>
      <c r="XK121" s="327"/>
      <c r="XL121" s="327"/>
      <c r="XM121" s="327"/>
      <c r="XN121" s="327"/>
      <c r="XO121" s="327"/>
      <c r="XP121" s="327"/>
      <c r="XQ121" s="327"/>
      <c r="XR121" s="327"/>
      <c r="XS121" s="327"/>
      <c r="XT121" s="327"/>
      <c r="XU121" s="327"/>
      <c r="XV121" s="327"/>
      <c r="XW121" s="327"/>
      <c r="XX121" s="327"/>
      <c r="XY121" s="327"/>
      <c r="XZ121" s="327"/>
      <c r="YA121" s="327"/>
      <c r="YB121" s="327"/>
      <c r="YC121" s="327"/>
      <c r="YD121" s="327"/>
      <c r="YE121" s="327"/>
      <c r="YF121" s="327"/>
      <c r="YG121" s="327"/>
      <c r="YH121" s="327"/>
      <c r="YI121" s="327"/>
      <c r="YJ121" s="331"/>
      <c r="YK121" s="333"/>
      <c r="YL121" s="327"/>
      <c r="YM121" s="327"/>
      <c r="YN121" s="327"/>
      <c r="YO121" s="327"/>
      <c r="YP121" s="327"/>
      <c r="YQ121" s="327"/>
      <c r="YR121" s="327"/>
      <c r="YS121" s="327"/>
      <c r="YT121" s="327"/>
      <c r="YU121" s="327"/>
      <c r="YV121" s="327"/>
      <c r="YW121" s="327"/>
      <c r="YX121" s="327"/>
      <c r="YY121" s="327"/>
      <c r="YZ121" s="327"/>
      <c r="ZA121" s="327"/>
      <c r="ZB121" s="327"/>
      <c r="ZC121" s="327"/>
      <c r="ZD121" s="327"/>
      <c r="ZE121" s="327"/>
      <c r="ZF121" s="327"/>
      <c r="ZG121" s="327"/>
      <c r="ZH121" s="327"/>
      <c r="ZI121" s="327"/>
      <c r="ZJ121" s="327"/>
      <c r="ZK121" s="327"/>
      <c r="ZL121" s="327"/>
      <c r="ZM121" s="327"/>
      <c r="ZN121" s="327"/>
      <c r="ZO121" s="327"/>
      <c r="ZP121" s="327"/>
    </row>
    <row r="122" spans="3:692" s="330" customFormat="1" ht="21">
      <c r="C122" s="329"/>
      <c r="D122" s="329"/>
      <c r="E122" s="329"/>
      <c r="G122" s="331"/>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c r="BT122" s="327"/>
      <c r="BU122" s="327"/>
      <c r="BV122" s="327"/>
      <c r="BW122" s="327"/>
      <c r="BX122" s="327"/>
      <c r="BY122" s="327"/>
      <c r="BZ122" s="327"/>
      <c r="CA122" s="327"/>
      <c r="CB122" s="327"/>
      <c r="CC122" s="327"/>
      <c r="CD122" s="327"/>
      <c r="CE122" s="327"/>
      <c r="CF122" s="327"/>
      <c r="CG122" s="327"/>
      <c r="CH122" s="327"/>
      <c r="CI122" s="327"/>
      <c r="CJ122" s="327"/>
      <c r="CK122" s="327"/>
      <c r="CL122" s="327"/>
      <c r="CM122" s="327"/>
      <c r="CN122" s="327"/>
      <c r="CO122" s="327"/>
      <c r="CP122" s="327"/>
      <c r="CQ122" s="327"/>
      <c r="CR122" s="327"/>
      <c r="CS122" s="327"/>
      <c r="CT122" s="327"/>
      <c r="CU122" s="327"/>
      <c r="CV122" s="327"/>
      <c r="CW122" s="327"/>
      <c r="CX122" s="327"/>
      <c r="CY122" s="327"/>
      <c r="CZ122" s="327"/>
      <c r="DA122" s="327"/>
      <c r="DB122" s="327"/>
      <c r="DC122" s="327"/>
      <c r="DD122" s="327"/>
      <c r="DE122" s="327"/>
      <c r="DF122" s="327"/>
      <c r="DG122" s="327"/>
      <c r="DH122" s="327"/>
      <c r="DI122" s="327"/>
      <c r="DJ122" s="327"/>
      <c r="DK122" s="327"/>
      <c r="DL122" s="327"/>
      <c r="DM122" s="327"/>
      <c r="DN122" s="327"/>
      <c r="DO122" s="327"/>
      <c r="DP122" s="327"/>
      <c r="DQ122" s="327"/>
      <c r="DR122" s="327"/>
      <c r="DS122" s="327"/>
      <c r="DT122" s="327"/>
      <c r="DU122" s="327"/>
      <c r="DV122" s="327"/>
      <c r="DW122" s="327"/>
      <c r="DX122" s="327"/>
      <c r="DY122" s="327"/>
      <c r="DZ122" s="327"/>
      <c r="EA122" s="327"/>
      <c r="EB122" s="327"/>
      <c r="EC122" s="327"/>
      <c r="ED122" s="327"/>
      <c r="EE122" s="327"/>
      <c r="EF122" s="327"/>
      <c r="EG122" s="327"/>
      <c r="EH122" s="327"/>
      <c r="EI122" s="327"/>
      <c r="EJ122" s="327"/>
      <c r="EK122" s="327"/>
      <c r="EL122" s="327"/>
      <c r="EM122" s="327"/>
      <c r="EN122" s="327"/>
      <c r="EO122" s="327"/>
      <c r="EP122" s="327"/>
      <c r="EQ122" s="327"/>
      <c r="ER122" s="327"/>
      <c r="ES122" s="327"/>
      <c r="ET122" s="327"/>
      <c r="EU122" s="327"/>
      <c r="EV122" s="327"/>
      <c r="EW122" s="327"/>
      <c r="EX122" s="327"/>
      <c r="EY122" s="327"/>
      <c r="EZ122" s="327"/>
      <c r="FA122" s="327"/>
      <c r="FB122" s="327"/>
      <c r="FC122" s="327"/>
      <c r="FD122" s="327"/>
      <c r="FE122" s="327"/>
      <c r="FF122" s="327"/>
      <c r="FG122" s="327"/>
      <c r="FH122" s="327"/>
      <c r="FI122" s="327"/>
      <c r="FJ122" s="327"/>
      <c r="FK122" s="327"/>
      <c r="FL122" s="327"/>
      <c r="FM122" s="327"/>
      <c r="FN122" s="327"/>
      <c r="FO122" s="327"/>
      <c r="FP122" s="327"/>
      <c r="FQ122" s="327"/>
      <c r="FR122" s="327"/>
      <c r="FS122" s="327"/>
      <c r="FT122" s="327"/>
      <c r="FU122" s="327"/>
      <c r="FV122" s="327"/>
      <c r="FW122" s="327"/>
      <c r="FX122" s="327"/>
      <c r="FY122" s="327"/>
      <c r="FZ122" s="327"/>
      <c r="GA122" s="327"/>
      <c r="GB122" s="327"/>
      <c r="GC122" s="327"/>
      <c r="GD122" s="327"/>
      <c r="GE122" s="327"/>
      <c r="GF122" s="327"/>
      <c r="GG122" s="327"/>
      <c r="GH122" s="327"/>
      <c r="GI122" s="327"/>
      <c r="GJ122" s="327"/>
      <c r="GK122" s="327"/>
      <c r="GL122" s="327"/>
      <c r="GM122" s="327"/>
      <c r="GN122" s="327"/>
      <c r="GO122" s="327"/>
      <c r="GP122" s="327"/>
      <c r="GQ122" s="327"/>
      <c r="GR122" s="327"/>
      <c r="GS122" s="327"/>
      <c r="GT122" s="327"/>
      <c r="GU122" s="327"/>
      <c r="GV122" s="327"/>
      <c r="GW122" s="327"/>
      <c r="GX122" s="327"/>
      <c r="GY122" s="327"/>
      <c r="GZ122" s="327"/>
      <c r="HA122" s="327"/>
      <c r="HB122" s="327"/>
      <c r="HC122" s="327"/>
      <c r="HD122" s="327"/>
      <c r="HE122" s="327"/>
      <c r="HF122" s="327"/>
      <c r="HG122" s="327"/>
      <c r="HH122" s="327"/>
      <c r="HI122" s="327"/>
      <c r="HJ122" s="327"/>
      <c r="HK122" s="327"/>
      <c r="HL122" s="327"/>
      <c r="HM122" s="327"/>
      <c r="HN122" s="327"/>
      <c r="HO122" s="327"/>
      <c r="HP122" s="327"/>
      <c r="HQ122" s="327"/>
      <c r="HR122" s="327"/>
      <c r="HS122" s="327"/>
      <c r="HT122" s="327"/>
      <c r="HU122" s="327"/>
      <c r="HV122" s="327"/>
      <c r="HW122" s="327"/>
      <c r="HX122" s="327"/>
      <c r="HY122" s="327"/>
      <c r="HZ122" s="327"/>
      <c r="IA122" s="327"/>
      <c r="IB122" s="327"/>
      <c r="IC122" s="327"/>
      <c r="ID122" s="327"/>
      <c r="IE122" s="327"/>
      <c r="IF122" s="327"/>
      <c r="IG122" s="327"/>
      <c r="IH122" s="327"/>
      <c r="II122" s="327"/>
      <c r="IJ122" s="327"/>
      <c r="IK122" s="327"/>
      <c r="IL122" s="327"/>
      <c r="IM122" s="327"/>
      <c r="IN122" s="327"/>
      <c r="IO122" s="327"/>
      <c r="IP122" s="327"/>
      <c r="IQ122" s="327"/>
      <c r="IR122" s="327"/>
      <c r="IS122" s="327"/>
      <c r="IT122" s="327"/>
      <c r="IU122" s="327"/>
      <c r="IV122" s="327"/>
      <c r="IW122" s="327"/>
      <c r="IX122" s="327"/>
      <c r="IY122" s="327"/>
      <c r="IZ122" s="327"/>
      <c r="JA122" s="327"/>
      <c r="JB122" s="327"/>
      <c r="JC122" s="327"/>
      <c r="JD122" s="327"/>
      <c r="JE122" s="327"/>
      <c r="JF122" s="327"/>
      <c r="JG122" s="327"/>
      <c r="JH122" s="327"/>
      <c r="JI122" s="327"/>
      <c r="JJ122" s="327"/>
      <c r="JK122" s="327"/>
      <c r="JL122" s="327"/>
      <c r="JM122" s="327"/>
      <c r="JN122" s="327"/>
      <c r="JO122" s="327"/>
      <c r="JP122" s="327"/>
      <c r="JQ122" s="327"/>
      <c r="JR122" s="327"/>
      <c r="JS122" s="327"/>
      <c r="JT122" s="327"/>
      <c r="JU122" s="327"/>
      <c r="JV122" s="327"/>
      <c r="JW122" s="327"/>
      <c r="JX122" s="327"/>
      <c r="JY122" s="327"/>
      <c r="JZ122" s="327"/>
      <c r="KA122" s="327"/>
      <c r="KB122" s="327"/>
      <c r="KC122" s="327"/>
      <c r="KD122" s="327"/>
      <c r="KE122" s="327"/>
      <c r="KF122" s="327"/>
      <c r="KG122" s="327"/>
      <c r="KH122" s="327"/>
      <c r="KI122" s="327"/>
      <c r="KJ122" s="327"/>
      <c r="KK122" s="327"/>
      <c r="KL122" s="327"/>
      <c r="KM122" s="327"/>
      <c r="KN122" s="327"/>
      <c r="KO122" s="327"/>
      <c r="KP122" s="327"/>
      <c r="KQ122" s="327"/>
      <c r="KR122" s="327"/>
      <c r="KS122" s="327"/>
      <c r="KT122" s="327"/>
      <c r="KU122" s="327"/>
      <c r="KV122" s="327"/>
      <c r="KW122" s="327"/>
      <c r="KX122" s="327"/>
      <c r="KY122" s="327"/>
      <c r="KZ122" s="327"/>
      <c r="LA122" s="327"/>
      <c r="LB122" s="327"/>
      <c r="LC122" s="327"/>
      <c r="LD122" s="327"/>
      <c r="LE122" s="327"/>
      <c r="LF122" s="327"/>
      <c r="LG122" s="327"/>
      <c r="LH122" s="327"/>
      <c r="LI122" s="327"/>
      <c r="LJ122" s="327"/>
      <c r="LK122" s="327"/>
      <c r="LL122" s="327"/>
      <c r="LM122" s="327"/>
      <c r="LN122" s="327"/>
      <c r="LO122" s="327"/>
      <c r="LP122" s="327"/>
      <c r="LQ122" s="327"/>
      <c r="LR122" s="327"/>
      <c r="LS122" s="327"/>
      <c r="LT122" s="327"/>
      <c r="LU122" s="327"/>
      <c r="LV122" s="327"/>
      <c r="LW122" s="327"/>
      <c r="LX122" s="327"/>
      <c r="LY122" s="327"/>
      <c r="LZ122" s="327"/>
      <c r="MA122" s="327"/>
      <c r="MB122" s="327"/>
      <c r="MC122" s="327"/>
      <c r="MD122" s="327"/>
      <c r="ME122" s="327"/>
      <c r="MF122" s="327"/>
      <c r="MG122" s="327"/>
      <c r="MH122" s="327"/>
      <c r="MI122" s="327"/>
      <c r="MJ122" s="327"/>
      <c r="MK122" s="327"/>
      <c r="ML122" s="327"/>
      <c r="MM122" s="327"/>
      <c r="MN122" s="327"/>
      <c r="MO122" s="327"/>
      <c r="MP122" s="327"/>
      <c r="MQ122" s="327"/>
      <c r="MR122" s="327"/>
      <c r="MS122" s="327"/>
      <c r="MT122" s="327"/>
      <c r="MU122" s="327"/>
      <c r="MV122" s="327"/>
      <c r="MW122" s="327"/>
      <c r="MX122" s="327"/>
      <c r="MY122" s="327"/>
      <c r="MZ122" s="327"/>
      <c r="NA122" s="327"/>
      <c r="NB122" s="327"/>
      <c r="NC122" s="327"/>
      <c r="ND122" s="327"/>
      <c r="NE122" s="327"/>
      <c r="NF122" s="327"/>
      <c r="NG122" s="327"/>
      <c r="NH122" s="327"/>
      <c r="NI122" s="327"/>
      <c r="NJ122" s="327"/>
      <c r="NK122" s="327"/>
      <c r="NL122" s="327"/>
      <c r="NM122" s="327"/>
      <c r="NN122" s="327"/>
      <c r="NO122" s="327"/>
      <c r="NP122" s="327"/>
      <c r="NQ122" s="327"/>
      <c r="NR122" s="327"/>
      <c r="NS122" s="327"/>
      <c r="NT122" s="327"/>
      <c r="NU122" s="327"/>
      <c r="NV122" s="327"/>
      <c r="NW122" s="327"/>
      <c r="NX122" s="327"/>
      <c r="NY122" s="327"/>
      <c r="NZ122" s="327"/>
      <c r="OA122" s="327"/>
      <c r="OB122" s="327"/>
      <c r="OC122" s="327"/>
      <c r="OD122" s="327"/>
      <c r="OE122" s="327"/>
      <c r="OF122" s="327"/>
      <c r="OG122" s="327"/>
      <c r="OH122" s="327"/>
      <c r="OI122" s="327"/>
      <c r="OJ122" s="327"/>
      <c r="OK122" s="327"/>
      <c r="OL122" s="327"/>
      <c r="OM122" s="327"/>
      <c r="ON122" s="327"/>
      <c r="OO122" s="327"/>
      <c r="OP122" s="327"/>
      <c r="OQ122" s="327"/>
      <c r="OR122" s="327"/>
      <c r="OS122" s="327"/>
      <c r="OT122" s="327"/>
      <c r="OU122" s="327"/>
      <c r="OV122" s="327"/>
      <c r="OW122" s="327"/>
      <c r="OX122" s="327"/>
      <c r="OY122" s="327"/>
      <c r="OZ122" s="327"/>
      <c r="PA122" s="327"/>
      <c r="PB122" s="327"/>
      <c r="PC122" s="327"/>
      <c r="PD122" s="327"/>
      <c r="PE122" s="327"/>
      <c r="PF122" s="327"/>
      <c r="PG122" s="327"/>
      <c r="PH122" s="327"/>
      <c r="PI122" s="327"/>
      <c r="PJ122" s="327"/>
      <c r="PK122" s="327"/>
      <c r="PL122" s="327"/>
      <c r="PM122" s="327"/>
      <c r="PN122" s="327"/>
      <c r="PO122" s="327"/>
      <c r="PP122" s="327"/>
      <c r="PQ122" s="327"/>
      <c r="PR122" s="327"/>
      <c r="PS122" s="327"/>
      <c r="PT122" s="327"/>
      <c r="PU122" s="327"/>
      <c r="PV122" s="327"/>
      <c r="PW122" s="327"/>
      <c r="PX122" s="327"/>
      <c r="PY122" s="327"/>
      <c r="PZ122" s="327"/>
      <c r="QA122" s="327"/>
      <c r="QB122" s="327"/>
      <c r="QC122" s="327"/>
      <c r="QD122" s="327"/>
      <c r="QE122" s="327"/>
      <c r="QF122" s="327"/>
      <c r="QG122" s="327"/>
      <c r="QH122" s="327"/>
      <c r="QI122" s="327"/>
      <c r="QJ122" s="327"/>
      <c r="QK122" s="327"/>
      <c r="QL122" s="331"/>
      <c r="QM122" s="331"/>
      <c r="QN122" s="327"/>
      <c r="QO122" s="327"/>
      <c r="QP122" s="327"/>
      <c r="QQ122" s="327"/>
      <c r="QR122" s="327"/>
      <c r="QS122" s="327"/>
      <c r="QT122" s="327"/>
      <c r="QU122" s="327"/>
      <c r="QV122" s="327"/>
      <c r="QW122" s="327"/>
      <c r="QX122" s="327"/>
      <c r="QY122" s="327"/>
      <c r="QZ122" s="327"/>
      <c r="RA122" s="327"/>
      <c r="RB122" s="327"/>
      <c r="RC122" s="327"/>
      <c r="RD122" s="327"/>
      <c r="RE122" s="327"/>
      <c r="RF122" s="327"/>
      <c r="RG122" s="327"/>
      <c r="RH122" s="327"/>
      <c r="RI122" s="327"/>
      <c r="RJ122" s="327"/>
      <c r="RK122" s="327"/>
      <c r="RL122" s="327"/>
      <c r="RM122" s="327"/>
      <c r="RN122" s="327"/>
      <c r="RO122" s="327"/>
      <c r="RP122" s="327"/>
      <c r="RQ122" s="327"/>
      <c r="RR122" s="327"/>
      <c r="RS122" s="327"/>
      <c r="RT122" s="327"/>
      <c r="RU122" s="327"/>
      <c r="RV122" s="327"/>
      <c r="RW122" s="327"/>
      <c r="RX122" s="327"/>
      <c r="RY122" s="327"/>
      <c r="RZ122" s="327"/>
      <c r="SA122" s="327"/>
      <c r="SB122" s="327"/>
      <c r="SC122" s="327"/>
      <c r="SD122" s="327"/>
      <c r="SE122" s="327"/>
      <c r="SF122" s="327"/>
      <c r="SG122" s="327"/>
      <c r="SH122" s="327"/>
      <c r="SI122" s="327"/>
      <c r="SJ122" s="327"/>
      <c r="SK122" s="327"/>
      <c r="SL122" s="327"/>
      <c r="SM122" s="327"/>
      <c r="SN122" s="327"/>
      <c r="SO122" s="327"/>
      <c r="SP122" s="327"/>
      <c r="SQ122" s="327"/>
      <c r="SR122" s="327"/>
      <c r="SS122" s="327"/>
      <c r="ST122" s="327"/>
      <c r="SU122" s="327"/>
      <c r="SV122" s="327"/>
      <c r="SW122" s="327"/>
      <c r="SX122" s="327"/>
      <c r="SY122" s="327"/>
      <c r="SZ122" s="327"/>
      <c r="TA122" s="327"/>
      <c r="TB122" s="327"/>
      <c r="TC122" s="327"/>
      <c r="TD122" s="327"/>
      <c r="TE122" s="327"/>
      <c r="TF122" s="327"/>
      <c r="TG122" s="327"/>
      <c r="TH122" s="327"/>
      <c r="TI122" s="327"/>
      <c r="TJ122" s="327"/>
      <c r="TK122" s="327"/>
      <c r="TL122" s="327"/>
      <c r="TM122" s="327"/>
      <c r="TN122" s="327"/>
      <c r="TO122" s="327"/>
      <c r="TP122" s="327"/>
      <c r="TQ122" s="327"/>
      <c r="TR122" s="327"/>
      <c r="TS122" s="327"/>
      <c r="TT122" s="327"/>
      <c r="TU122" s="327"/>
      <c r="TV122" s="327"/>
      <c r="TW122" s="327"/>
      <c r="TX122" s="327"/>
      <c r="TY122" s="327"/>
      <c r="TZ122" s="327"/>
      <c r="UA122" s="327"/>
      <c r="UB122" s="327"/>
      <c r="UC122" s="327"/>
      <c r="UD122" s="327"/>
      <c r="UE122" s="327"/>
      <c r="UF122" s="327"/>
      <c r="UG122" s="327"/>
      <c r="UH122" s="327"/>
      <c r="UI122" s="327"/>
      <c r="UJ122" s="327"/>
      <c r="UK122" s="327"/>
      <c r="UL122" s="327"/>
      <c r="UM122" s="327"/>
      <c r="UN122" s="327"/>
      <c r="UO122" s="327"/>
      <c r="UP122" s="327"/>
      <c r="UQ122" s="327"/>
      <c r="UR122" s="327"/>
      <c r="US122" s="327"/>
      <c r="UT122" s="327"/>
      <c r="UU122" s="327"/>
      <c r="UV122" s="327"/>
      <c r="UW122" s="327"/>
      <c r="UX122" s="327"/>
      <c r="UY122" s="327"/>
      <c r="UZ122" s="327"/>
      <c r="VA122" s="327"/>
      <c r="VB122" s="327"/>
      <c r="VC122" s="327"/>
      <c r="VD122" s="327"/>
      <c r="VE122" s="327"/>
      <c r="VF122" s="327"/>
      <c r="VG122" s="327"/>
      <c r="VH122" s="327"/>
      <c r="VI122" s="327"/>
      <c r="VJ122" s="327"/>
      <c r="VK122" s="327"/>
      <c r="VL122" s="327"/>
      <c r="VM122" s="327"/>
      <c r="VN122" s="327"/>
      <c r="VO122" s="327"/>
      <c r="VP122" s="327"/>
      <c r="VQ122" s="327"/>
      <c r="VR122" s="327"/>
      <c r="VS122" s="327"/>
      <c r="VT122" s="327"/>
      <c r="VU122" s="327"/>
      <c r="VV122" s="327"/>
      <c r="VW122" s="327"/>
      <c r="VX122" s="327"/>
      <c r="VY122" s="327"/>
      <c r="VZ122" s="327"/>
      <c r="WA122" s="327"/>
      <c r="WB122" s="327"/>
      <c r="WC122" s="327"/>
      <c r="WD122" s="327"/>
      <c r="WE122" s="327"/>
      <c r="WF122" s="327"/>
      <c r="WG122" s="327"/>
      <c r="WH122" s="327"/>
      <c r="WI122" s="327"/>
      <c r="WJ122" s="327"/>
      <c r="WK122" s="327"/>
      <c r="WL122" s="327"/>
      <c r="WM122" s="331"/>
      <c r="WN122" s="332"/>
      <c r="WO122" s="332"/>
      <c r="WP122" s="327"/>
      <c r="WQ122" s="327"/>
      <c r="WR122" s="327"/>
      <c r="WS122" s="327"/>
      <c r="WT122" s="327"/>
      <c r="WU122" s="327"/>
      <c r="WV122" s="327"/>
      <c r="WW122" s="327"/>
      <c r="WX122" s="327"/>
      <c r="WY122" s="327"/>
      <c r="WZ122" s="327"/>
      <c r="XA122" s="327"/>
      <c r="XB122" s="327"/>
      <c r="XC122" s="327"/>
      <c r="XD122" s="327"/>
      <c r="XE122" s="331"/>
      <c r="XF122" s="327"/>
      <c r="XG122" s="327"/>
      <c r="XH122" s="327"/>
      <c r="XI122" s="327"/>
      <c r="XJ122" s="327"/>
      <c r="XK122" s="327"/>
      <c r="XL122" s="327"/>
      <c r="XM122" s="327"/>
      <c r="XN122" s="327"/>
      <c r="XO122" s="327"/>
      <c r="XP122" s="327"/>
      <c r="XQ122" s="327"/>
      <c r="XR122" s="327"/>
      <c r="XS122" s="327"/>
      <c r="XT122" s="327"/>
      <c r="XU122" s="327"/>
      <c r="XV122" s="327"/>
      <c r="XW122" s="327"/>
      <c r="XX122" s="327"/>
      <c r="XY122" s="327"/>
      <c r="XZ122" s="327"/>
      <c r="YA122" s="327"/>
      <c r="YB122" s="327"/>
      <c r="YC122" s="327"/>
      <c r="YD122" s="327"/>
      <c r="YE122" s="327"/>
      <c r="YF122" s="327"/>
      <c r="YG122" s="327"/>
      <c r="YH122" s="327"/>
      <c r="YI122" s="327"/>
      <c r="YJ122" s="331"/>
      <c r="YK122" s="333"/>
      <c r="YL122" s="327"/>
      <c r="YM122" s="327"/>
      <c r="YN122" s="327"/>
      <c r="YO122" s="327"/>
      <c r="YP122" s="327"/>
      <c r="YQ122" s="327"/>
      <c r="YR122" s="327"/>
      <c r="YS122" s="327"/>
      <c r="YT122" s="327"/>
      <c r="YU122" s="327"/>
      <c r="YV122" s="327"/>
      <c r="YW122" s="327"/>
      <c r="YX122" s="327"/>
      <c r="YY122" s="327"/>
      <c r="YZ122" s="327"/>
      <c r="ZA122" s="327"/>
      <c r="ZB122" s="327"/>
      <c r="ZC122" s="327"/>
      <c r="ZD122" s="327"/>
      <c r="ZE122" s="327"/>
      <c r="ZF122" s="327"/>
      <c r="ZG122" s="327"/>
      <c r="ZH122" s="327"/>
      <c r="ZI122" s="327"/>
      <c r="ZJ122" s="327"/>
      <c r="ZK122" s="327"/>
      <c r="ZL122" s="327"/>
      <c r="ZM122" s="327"/>
      <c r="ZN122" s="327"/>
      <c r="ZO122" s="327"/>
      <c r="ZP122" s="327"/>
    </row>
    <row r="123" spans="3:692" s="330" customFormat="1" ht="21">
      <c r="C123" s="329"/>
      <c r="D123" s="329"/>
      <c r="E123" s="329"/>
      <c r="G123" s="331"/>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c r="CF123" s="327"/>
      <c r="CG123" s="327"/>
      <c r="CH123" s="327"/>
      <c r="CI123" s="327"/>
      <c r="CJ123" s="327"/>
      <c r="CK123" s="327"/>
      <c r="CL123" s="327"/>
      <c r="CM123" s="327"/>
      <c r="CN123" s="327"/>
      <c r="CO123" s="327"/>
      <c r="CP123" s="327"/>
      <c r="CQ123" s="327"/>
      <c r="CR123" s="327"/>
      <c r="CS123" s="327"/>
      <c r="CT123" s="327"/>
      <c r="CU123" s="327"/>
      <c r="CV123" s="327"/>
      <c r="CW123" s="327"/>
      <c r="CX123" s="327"/>
      <c r="CY123" s="327"/>
      <c r="CZ123" s="327"/>
      <c r="DA123" s="327"/>
      <c r="DB123" s="327"/>
      <c r="DC123" s="327"/>
      <c r="DD123" s="327"/>
      <c r="DE123" s="327"/>
      <c r="DF123" s="327"/>
      <c r="DG123" s="327"/>
      <c r="DH123" s="327"/>
      <c r="DI123" s="327"/>
      <c r="DJ123" s="327"/>
      <c r="DK123" s="327"/>
      <c r="DL123" s="327"/>
      <c r="DM123" s="327"/>
      <c r="DN123" s="327"/>
      <c r="DO123" s="327"/>
      <c r="DP123" s="327"/>
      <c r="DQ123" s="327"/>
      <c r="DR123" s="327"/>
      <c r="DS123" s="327"/>
      <c r="DT123" s="327"/>
      <c r="DU123" s="327"/>
      <c r="DV123" s="327"/>
      <c r="DW123" s="327"/>
      <c r="DX123" s="327"/>
      <c r="DY123" s="327"/>
      <c r="DZ123" s="327"/>
      <c r="EA123" s="327"/>
      <c r="EB123" s="327"/>
      <c r="EC123" s="327"/>
      <c r="ED123" s="327"/>
      <c r="EE123" s="327"/>
      <c r="EF123" s="327"/>
      <c r="EG123" s="327"/>
      <c r="EH123" s="327"/>
      <c r="EI123" s="327"/>
      <c r="EJ123" s="327"/>
      <c r="EK123" s="327"/>
      <c r="EL123" s="327"/>
      <c r="EM123" s="327"/>
      <c r="EN123" s="327"/>
      <c r="EO123" s="327"/>
      <c r="EP123" s="327"/>
      <c r="EQ123" s="327"/>
      <c r="ER123" s="327"/>
      <c r="ES123" s="327"/>
      <c r="ET123" s="327"/>
      <c r="EU123" s="327"/>
      <c r="EV123" s="327"/>
      <c r="EW123" s="327"/>
      <c r="EX123" s="327"/>
      <c r="EY123" s="327"/>
      <c r="EZ123" s="327"/>
      <c r="FA123" s="327"/>
      <c r="FB123" s="327"/>
      <c r="FC123" s="327"/>
      <c r="FD123" s="327"/>
      <c r="FE123" s="327"/>
      <c r="FF123" s="327"/>
      <c r="FG123" s="327"/>
      <c r="FH123" s="327"/>
      <c r="FI123" s="327"/>
      <c r="FJ123" s="327"/>
      <c r="FK123" s="327"/>
      <c r="FL123" s="327"/>
      <c r="FM123" s="327"/>
      <c r="FN123" s="327"/>
      <c r="FO123" s="327"/>
      <c r="FP123" s="327"/>
      <c r="FQ123" s="327"/>
      <c r="FR123" s="327"/>
      <c r="FS123" s="327"/>
      <c r="FT123" s="327"/>
      <c r="FU123" s="327"/>
      <c r="FV123" s="327"/>
      <c r="FW123" s="327"/>
      <c r="FX123" s="327"/>
      <c r="FY123" s="327"/>
      <c r="FZ123" s="327"/>
      <c r="GA123" s="327"/>
      <c r="GB123" s="327"/>
      <c r="GC123" s="327"/>
      <c r="GD123" s="327"/>
      <c r="GE123" s="327"/>
      <c r="GF123" s="327"/>
      <c r="GG123" s="327"/>
      <c r="GH123" s="327"/>
      <c r="GI123" s="327"/>
      <c r="GJ123" s="327"/>
      <c r="GK123" s="327"/>
      <c r="GL123" s="327"/>
      <c r="GM123" s="327"/>
      <c r="GN123" s="327"/>
      <c r="GO123" s="327"/>
      <c r="GP123" s="327"/>
      <c r="GQ123" s="327"/>
      <c r="GR123" s="327"/>
      <c r="GS123" s="327"/>
      <c r="GT123" s="327"/>
      <c r="GU123" s="327"/>
      <c r="GV123" s="327"/>
      <c r="GW123" s="327"/>
      <c r="GX123" s="327"/>
      <c r="GY123" s="327"/>
      <c r="GZ123" s="327"/>
      <c r="HA123" s="327"/>
      <c r="HB123" s="327"/>
      <c r="HC123" s="327"/>
      <c r="HD123" s="327"/>
      <c r="HE123" s="327"/>
      <c r="HF123" s="327"/>
      <c r="HG123" s="327"/>
      <c r="HH123" s="327"/>
      <c r="HI123" s="327"/>
      <c r="HJ123" s="327"/>
      <c r="HK123" s="327"/>
      <c r="HL123" s="327"/>
      <c r="HM123" s="327"/>
      <c r="HN123" s="327"/>
      <c r="HO123" s="327"/>
      <c r="HP123" s="327"/>
      <c r="HQ123" s="327"/>
      <c r="HR123" s="327"/>
      <c r="HS123" s="327"/>
      <c r="HT123" s="327"/>
      <c r="HU123" s="327"/>
      <c r="HV123" s="327"/>
      <c r="HW123" s="327"/>
      <c r="HX123" s="327"/>
      <c r="HY123" s="327"/>
      <c r="HZ123" s="327"/>
      <c r="IA123" s="327"/>
      <c r="IB123" s="327"/>
      <c r="IC123" s="327"/>
      <c r="ID123" s="327"/>
      <c r="IE123" s="327"/>
      <c r="IF123" s="327"/>
      <c r="IG123" s="327"/>
      <c r="IH123" s="327"/>
      <c r="II123" s="327"/>
      <c r="IJ123" s="327"/>
      <c r="IK123" s="327"/>
      <c r="IL123" s="327"/>
      <c r="IM123" s="327"/>
      <c r="IN123" s="327"/>
      <c r="IO123" s="327"/>
      <c r="IP123" s="327"/>
      <c r="IQ123" s="327"/>
      <c r="IR123" s="327"/>
      <c r="IS123" s="327"/>
      <c r="IT123" s="327"/>
      <c r="IU123" s="327"/>
      <c r="IV123" s="327"/>
      <c r="IW123" s="327"/>
      <c r="IX123" s="327"/>
      <c r="IY123" s="327"/>
      <c r="IZ123" s="327"/>
      <c r="JA123" s="327"/>
      <c r="JB123" s="327"/>
      <c r="JC123" s="327"/>
      <c r="JD123" s="327"/>
      <c r="JE123" s="327"/>
      <c r="JF123" s="327"/>
      <c r="JG123" s="327"/>
      <c r="JH123" s="327"/>
      <c r="JI123" s="327"/>
      <c r="JJ123" s="327"/>
      <c r="JK123" s="327"/>
      <c r="JL123" s="327"/>
      <c r="JM123" s="327"/>
      <c r="JN123" s="327"/>
      <c r="JO123" s="327"/>
      <c r="JP123" s="327"/>
      <c r="JQ123" s="327"/>
      <c r="JR123" s="327"/>
      <c r="JS123" s="327"/>
      <c r="JT123" s="327"/>
      <c r="JU123" s="327"/>
      <c r="JV123" s="327"/>
      <c r="JW123" s="327"/>
      <c r="JX123" s="327"/>
      <c r="JY123" s="327"/>
      <c r="JZ123" s="327"/>
      <c r="KA123" s="327"/>
      <c r="KB123" s="327"/>
      <c r="KC123" s="327"/>
      <c r="KD123" s="327"/>
      <c r="KE123" s="327"/>
      <c r="KF123" s="327"/>
      <c r="KG123" s="327"/>
      <c r="KH123" s="327"/>
      <c r="KI123" s="327"/>
      <c r="KJ123" s="327"/>
      <c r="KK123" s="327"/>
      <c r="KL123" s="327"/>
      <c r="KM123" s="327"/>
      <c r="KN123" s="327"/>
      <c r="KO123" s="327"/>
      <c r="KP123" s="327"/>
      <c r="KQ123" s="327"/>
      <c r="KR123" s="327"/>
      <c r="KS123" s="327"/>
      <c r="KT123" s="327"/>
      <c r="KU123" s="327"/>
      <c r="KV123" s="327"/>
      <c r="KW123" s="327"/>
      <c r="KX123" s="327"/>
      <c r="KY123" s="327"/>
      <c r="KZ123" s="327"/>
      <c r="LA123" s="327"/>
      <c r="LB123" s="327"/>
      <c r="LC123" s="327"/>
      <c r="LD123" s="327"/>
      <c r="LE123" s="327"/>
      <c r="LF123" s="327"/>
      <c r="LG123" s="327"/>
      <c r="LH123" s="327"/>
      <c r="LI123" s="327"/>
      <c r="LJ123" s="327"/>
      <c r="LK123" s="327"/>
      <c r="LL123" s="327"/>
      <c r="LM123" s="327"/>
      <c r="LN123" s="327"/>
      <c r="LO123" s="327"/>
      <c r="LP123" s="327"/>
      <c r="LQ123" s="327"/>
      <c r="LR123" s="327"/>
      <c r="LS123" s="327"/>
      <c r="LT123" s="327"/>
      <c r="LU123" s="327"/>
      <c r="LV123" s="327"/>
      <c r="LW123" s="327"/>
      <c r="LX123" s="327"/>
      <c r="LY123" s="327"/>
      <c r="LZ123" s="327"/>
      <c r="MA123" s="327"/>
      <c r="MB123" s="327"/>
      <c r="MC123" s="327"/>
      <c r="MD123" s="327"/>
      <c r="ME123" s="327"/>
      <c r="MF123" s="327"/>
      <c r="MG123" s="327"/>
      <c r="MH123" s="327"/>
      <c r="MI123" s="327"/>
      <c r="MJ123" s="327"/>
      <c r="MK123" s="327"/>
      <c r="ML123" s="327"/>
      <c r="MM123" s="327"/>
      <c r="MN123" s="327"/>
      <c r="MO123" s="327"/>
      <c r="MP123" s="327"/>
      <c r="MQ123" s="327"/>
      <c r="MR123" s="327"/>
      <c r="MS123" s="327"/>
      <c r="MT123" s="327"/>
      <c r="MU123" s="327"/>
      <c r="MV123" s="327"/>
      <c r="MW123" s="327"/>
      <c r="MX123" s="327"/>
      <c r="MY123" s="327"/>
      <c r="MZ123" s="327"/>
      <c r="NA123" s="327"/>
      <c r="NB123" s="327"/>
      <c r="NC123" s="327"/>
      <c r="ND123" s="327"/>
      <c r="NE123" s="327"/>
      <c r="NF123" s="327"/>
      <c r="NG123" s="327"/>
      <c r="NH123" s="327"/>
      <c r="NI123" s="327"/>
      <c r="NJ123" s="327"/>
      <c r="NK123" s="327"/>
      <c r="NL123" s="327"/>
      <c r="NM123" s="327"/>
      <c r="NN123" s="327"/>
      <c r="NO123" s="327"/>
      <c r="NP123" s="327"/>
      <c r="NQ123" s="327"/>
      <c r="NR123" s="327"/>
      <c r="NS123" s="327"/>
      <c r="NT123" s="327"/>
      <c r="NU123" s="327"/>
      <c r="NV123" s="327"/>
      <c r="NW123" s="327"/>
      <c r="NX123" s="327"/>
      <c r="NY123" s="327"/>
      <c r="NZ123" s="327"/>
      <c r="OA123" s="327"/>
      <c r="OB123" s="327"/>
      <c r="OC123" s="327"/>
      <c r="OD123" s="327"/>
      <c r="OE123" s="327"/>
      <c r="OF123" s="327"/>
      <c r="OG123" s="327"/>
      <c r="OH123" s="327"/>
      <c r="OI123" s="327"/>
      <c r="OJ123" s="327"/>
      <c r="OK123" s="327"/>
      <c r="OL123" s="327"/>
      <c r="OM123" s="327"/>
      <c r="ON123" s="327"/>
      <c r="OO123" s="327"/>
      <c r="OP123" s="327"/>
      <c r="OQ123" s="327"/>
      <c r="OR123" s="327"/>
      <c r="OS123" s="327"/>
      <c r="OT123" s="327"/>
      <c r="OU123" s="327"/>
      <c r="OV123" s="327"/>
      <c r="OW123" s="327"/>
      <c r="OX123" s="327"/>
      <c r="OY123" s="327"/>
      <c r="OZ123" s="327"/>
      <c r="PA123" s="327"/>
      <c r="PB123" s="327"/>
      <c r="PC123" s="327"/>
      <c r="PD123" s="327"/>
      <c r="PE123" s="327"/>
      <c r="PF123" s="327"/>
      <c r="PG123" s="327"/>
      <c r="PH123" s="327"/>
      <c r="PI123" s="327"/>
      <c r="PJ123" s="327"/>
      <c r="PK123" s="327"/>
      <c r="PL123" s="327"/>
      <c r="PM123" s="327"/>
      <c r="PN123" s="327"/>
      <c r="PO123" s="327"/>
      <c r="PP123" s="327"/>
      <c r="PQ123" s="327"/>
      <c r="PR123" s="327"/>
      <c r="PS123" s="327"/>
      <c r="PT123" s="327"/>
      <c r="PU123" s="327"/>
      <c r="PV123" s="327"/>
      <c r="PW123" s="327"/>
      <c r="PX123" s="327"/>
      <c r="PY123" s="327"/>
      <c r="PZ123" s="327"/>
      <c r="QA123" s="327"/>
      <c r="QB123" s="327"/>
      <c r="QC123" s="327"/>
      <c r="QD123" s="327"/>
      <c r="QE123" s="327"/>
      <c r="QF123" s="327"/>
      <c r="QG123" s="327"/>
      <c r="QH123" s="327"/>
      <c r="QI123" s="327"/>
      <c r="QJ123" s="327"/>
      <c r="QK123" s="327"/>
      <c r="QL123" s="331"/>
      <c r="QM123" s="331"/>
      <c r="QN123" s="327"/>
      <c r="QO123" s="327"/>
      <c r="QP123" s="327"/>
      <c r="QQ123" s="327"/>
      <c r="QR123" s="327"/>
      <c r="QS123" s="327"/>
      <c r="QT123" s="327"/>
      <c r="QU123" s="327"/>
      <c r="QV123" s="327"/>
      <c r="QW123" s="327"/>
      <c r="QX123" s="327"/>
      <c r="QY123" s="327"/>
      <c r="QZ123" s="327"/>
      <c r="RA123" s="327"/>
      <c r="RB123" s="327"/>
      <c r="RC123" s="327"/>
      <c r="RD123" s="327"/>
      <c r="RE123" s="327"/>
      <c r="RF123" s="327"/>
      <c r="RG123" s="327"/>
      <c r="RH123" s="327"/>
      <c r="RI123" s="327"/>
      <c r="RJ123" s="327"/>
      <c r="RK123" s="327"/>
      <c r="RL123" s="327"/>
      <c r="RM123" s="327"/>
      <c r="RN123" s="327"/>
      <c r="RO123" s="327"/>
      <c r="RP123" s="327"/>
      <c r="RQ123" s="327"/>
      <c r="RR123" s="327"/>
      <c r="RS123" s="327"/>
      <c r="RT123" s="327"/>
      <c r="RU123" s="327"/>
      <c r="RV123" s="327"/>
      <c r="RW123" s="327"/>
      <c r="RX123" s="327"/>
      <c r="RY123" s="327"/>
      <c r="RZ123" s="327"/>
      <c r="SA123" s="327"/>
      <c r="SB123" s="327"/>
      <c r="SC123" s="327"/>
      <c r="SD123" s="327"/>
      <c r="SE123" s="327"/>
      <c r="SF123" s="327"/>
      <c r="SG123" s="327"/>
      <c r="SH123" s="327"/>
      <c r="SI123" s="327"/>
      <c r="SJ123" s="327"/>
      <c r="SK123" s="327"/>
      <c r="SL123" s="327"/>
      <c r="SM123" s="327"/>
      <c r="SN123" s="327"/>
      <c r="SO123" s="327"/>
      <c r="SP123" s="327"/>
      <c r="SQ123" s="327"/>
      <c r="SR123" s="327"/>
      <c r="SS123" s="327"/>
      <c r="ST123" s="327"/>
      <c r="SU123" s="327"/>
      <c r="SV123" s="327"/>
      <c r="SW123" s="327"/>
      <c r="SX123" s="327"/>
      <c r="SY123" s="327"/>
      <c r="SZ123" s="327"/>
      <c r="TA123" s="327"/>
      <c r="TB123" s="327"/>
      <c r="TC123" s="327"/>
      <c r="TD123" s="327"/>
      <c r="TE123" s="327"/>
      <c r="TF123" s="327"/>
      <c r="TG123" s="327"/>
      <c r="TH123" s="327"/>
      <c r="TI123" s="327"/>
      <c r="TJ123" s="327"/>
      <c r="TK123" s="327"/>
      <c r="TL123" s="327"/>
      <c r="TM123" s="327"/>
      <c r="TN123" s="327"/>
      <c r="TO123" s="327"/>
      <c r="TP123" s="327"/>
      <c r="TQ123" s="327"/>
      <c r="TR123" s="327"/>
      <c r="TS123" s="327"/>
      <c r="TT123" s="327"/>
      <c r="TU123" s="327"/>
      <c r="TV123" s="327"/>
      <c r="TW123" s="327"/>
      <c r="TX123" s="327"/>
      <c r="TY123" s="327"/>
      <c r="TZ123" s="327"/>
      <c r="UA123" s="327"/>
      <c r="UB123" s="327"/>
      <c r="UC123" s="327"/>
      <c r="UD123" s="327"/>
      <c r="UE123" s="327"/>
      <c r="UF123" s="327"/>
      <c r="UG123" s="327"/>
      <c r="UH123" s="327"/>
      <c r="UI123" s="327"/>
      <c r="UJ123" s="327"/>
      <c r="UK123" s="327"/>
      <c r="UL123" s="327"/>
      <c r="UM123" s="327"/>
      <c r="UN123" s="327"/>
      <c r="UO123" s="327"/>
      <c r="UP123" s="327"/>
      <c r="UQ123" s="327"/>
      <c r="UR123" s="327"/>
      <c r="US123" s="327"/>
      <c r="UT123" s="327"/>
      <c r="UU123" s="327"/>
      <c r="UV123" s="327"/>
      <c r="UW123" s="327"/>
      <c r="UX123" s="327"/>
      <c r="UY123" s="327"/>
      <c r="UZ123" s="327"/>
      <c r="VA123" s="327"/>
      <c r="VB123" s="327"/>
      <c r="VC123" s="327"/>
      <c r="VD123" s="327"/>
      <c r="VE123" s="327"/>
      <c r="VF123" s="327"/>
      <c r="VG123" s="327"/>
      <c r="VH123" s="327"/>
      <c r="VI123" s="327"/>
      <c r="VJ123" s="327"/>
      <c r="VK123" s="327"/>
      <c r="VL123" s="327"/>
      <c r="VM123" s="327"/>
      <c r="VN123" s="327"/>
      <c r="VO123" s="327"/>
      <c r="VP123" s="327"/>
      <c r="VQ123" s="327"/>
      <c r="VR123" s="327"/>
      <c r="VS123" s="327"/>
      <c r="VT123" s="327"/>
      <c r="VU123" s="327"/>
      <c r="VV123" s="327"/>
      <c r="VW123" s="327"/>
      <c r="VX123" s="327"/>
      <c r="VY123" s="327"/>
      <c r="VZ123" s="327"/>
      <c r="WA123" s="327"/>
      <c r="WB123" s="327"/>
      <c r="WC123" s="327"/>
      <c r="WD123" s="327"/>
      <c r="WE123" s="327"/>
      <c r="WF123" s="327"/>
      <c r="WG123" s="327"/>
      <c r="WH123" s="327"/>
      <c r="WI123" s="327"/>
      <c r="WJ123" s="327"/>
      <c r="WK123" s="327"/>
      <c r="WL123" s="327"/>
      <c r="WM123" s="331"/>
      <c r="WN123" s="332"/>
      <c r="WO123" s="332"/>
      <c r="WP123" s="327"/>
      <c r="WQ123" s="327"/>
      <c r="WR123" s="327"/>
      <c r="WS123" s="327"/>
      <c r="WT123" s="327"/>
      <c r="WU123" s="327"/>
      <c r="WV123" s="327"/>
      <c r="WW123" s="327"/>
      <c r="WX123" s="327"/>
      <c r="WY123" s="327"/>
      <c r="WZ123" s="327"/>
      <c r="XA123" s="327"/>
      <c r="XB123" s="327"/>
      <c r="XC123" s="327"/>
      <c r="XD123" s="327"/>
      <c r="XE123" s="331"/>
      <c r="XF123" s="327"/>
      <c r="XG123" s="327"/>
      <c r="XH123" s="327"/>
      <c r="XI123" s="327"/>
      <c r="XJ123" s="327"/>
      <c r="XK123" s="327"/>
      <c r="XL123" s="327"/>
      <c r="XM123" s="327"/>
      <c r="XN123" s="327"/>
      <c r="XO123" s="327"/>
      <c r="XP123" s="327"/>
      <c r="XQ123" s="327"/>
      <c r="XR123" s="327"/>
      <c r="XS123" s="327"/>
      <c r="XT123" s="327"/>
      <c r="XU123" s="327"/>
      <c r="XV123" s="327"/>
      <c r="XW123" s="327"/>
      <c r="XX123" s="327"/>
      <c r="XY123" s="327"/>
      <c r="XZ123" s="327"/>
      <c r="YA123" s="327"/>
      <c r="YB123" s="327"/>
      <c r="YC123" s="327"/>
      <c r="YD123" s="327"/>
      <c r="YE123" s="327"/>
      <c r="YF123" s="327"/>
      <c r="YG123" s="327"/>
      <c r="YH123" s="327"/>
      <c r="YI123" s="327"/>
      <c r="YJ123" s="331"/>
      <c r="YK123" s="333"/>
      <c r="YL123" s="327"/>
      <c r="YM123" s="327"/>
      <c r="YN123" s="327"/>
      <c r="YO123" s="327"/>
      <c r="YP123" s="327"/>
      <c r="YQ123" s="327"/>
      <c r="YR123" s="327"/>
      <c r="YS123" s="327"/>
      <c r="YT123" s="327"/>
      <c r="YU123" s="327"/>
      <c r="YV123" s="327"/>
      <c r="YW123" s="327"/>
      <c r="YX123" s="327"/>
      <c r="YY123" s="327"/>
      <c r="YZ123" s="327"/>
      <c r="ZA123" s="327"/>
      <c r="ZB123" s="327"/>
      <c r="ZC123" s="327"/>
      <c r="ZD123" s="327"/>
      <c r="ZE123" s="327"/>
      <c r="ZF123" s="327"/>
      <c r="ZG123" s="327"/>
      <c r="ZH123" s="327"/>
      <c r="ZI123" s="327"/>
      <c r="ZJ123" s="327"/>
      <c r="ZK123" s="327"/>
      <c r="ZL123" s="327"/>
      <c r="ZM123" s="327"/>
      <c r="ZN123" s="327"/>
      <c r="ZO123" s="327"/>
      <c r="ZP123" s="327"/>
    </row>
    <row r="124" spans="3:692" s="330" customFormat="1" ht="21">
      <c r="C124" s="329"/>
      <c r="D124" s="329"/>
      <c r="E124" s="329"/>
      <c r="G124" s="331"/>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c r="CF124" s="327"/>
      <c r="CG124" s="327"/>
      <c r="CH124" s="327"/>
      <c r="CI124" s="327"/>
      <c r="CJ124" s="327"/>
      <c r="CK124" s="327"/>
      <c r="CL124" s="327"/>
      <c r="CM124" s="327"/>
      <c r="CN124" s="327"/>
      <c r="CO124" s="327"/>
      <c r="CP124" s="327"/>
      <c r="CQ124" s="327"/>
      <c r="CR124" s="327"/>
      <c r="CS124" s="327"/>
      <c r="CT124" s="327"/>
      <c r="CU124" s="327"/>
      <c r="CV124" s="327"/>
      <c r="CW124" s="327"/>
      <c r="CX124" s="327"/>
      <c r="CY124" s="327"/>
      <c r="CZ124" s="327"/>
      <c r="DA124" s="327"/>
      <c r="DB124" s="327"/>
      <c r="DC124" s="327"/>
      <c r="DD124" s="327"/>
      <c r="DE124" s="327"/>
      <c r="DF124" s="327"/>
      <c r="DG124" s="327"/>
      <c r="DH124" s="327"/>
      <c r="DI124" s="327"/>
      <c r="DJ124" s="327"/>
      <c r="DK124" s="327"/>
      <c r="DL124" s="327"/>
      <c r="DM124" s="327"/>
      <c r="DN124" s="327"/>
      <c r="DO124" s="327"/>
      <c r="DP124" s="327"/>
      <c r="DQ124" s="327"/>
      <c r="DR124" s="327"/>
      <c r="DS124" s="327"/>
      <c r="DT124" s="327"/>
      <c r="DU124" s="327"/>
      <c r="DV124" s="327"/>
      <c r="DW124" s="327"/>
      <c r="DX124" s="327"/>
      <c r="DY124" s="327"/>
      <c r="DZ124" s="327"/>
      <c r="EA124" s="327"/>
      <c r="EB124" s="327"/>
      <c r="EC124" s="327"/>
      <c r="ED124" s="327"/>
      <c r="EE124" s="327"/>
      <c r="EF124" s="327"/>
      <c r="EG124" s="327"/>
      <c r="EH124" s="327"/>
      <c r="EI124" s="327"/>
      <c r="EJ124" s="327"/>
      <c r="EK124" s="327"/>
      <c r="EL124" s="327"/>
      <c r="EM124" s="327"/>
      <c r="EN124" s="327"/>
      <c r="EO124" s="327"/>
      <c r="EP124" s="327"/>
      <c r="EQ124" s="327"/>
      <c r="ER124" s="327"/>
      <c r="ES124" s="327"/>
      <c r="ET124" s="327"/>
      <c r="EU124" s="327"/>
      <c r="EV124" s="327"/>
      <c r="EW124" s="327"/>
      <c r="EX124" s="327"/>
      <c r="EY124" s="327"/>
      <c r="EZ124" s="327"/>
      <c r="FA124" s="327"/>
      <c r="FB124" s="327"/>
      <c r="FC124" s="327"/>
      <c r="FD124" s="327"/>
      <c r="FE124" s="327"/>
      <c r="FF124" s="327"/>
      <c r="FG124" s="327"/>
      <c r="FH124" s="327"/>
      <c r="FI124" s="327"/>
      <c r="FJ124" s="327"/>
      <c r="FK124" s="327"/>
      <c r="FL124" s="327"/>
      <c r="FM124" s="327"/>
      <c r="FN124" s="327"/>
      <c r="FO124" s="327"/>
      <c r="FP124" s="327"/>
      <c r="FQ124" s="327"/>
      <c r="FR124" s="327"/>
      <c r="FS124" s="327"/>
      <c r="FT124" s="327"/>
      <c r="FU124" s="327"/>
      <c r="FV124" s="327"/>
      <c r="FW124" s="327"/>
      <c r="FX124" s="327"/>
      <c r="FY124" s="327"/>
      <c r="FZ124" s="327"/>
      <c r="GA124" s="327"/>
      <c r="GB124" s="327"/>
      <c r="GC124" s="327"/>
      <c r="GD124" s="327"/>
      <c r="GE124" s="327"/>
      <c r="GF124" s="327"/>
      <c r="GG124" s="327"/>
      <c r="GH124" s="327"/>
      <c r="GI124" s="327"/>
      <c r="GJ124" s="327"/>
      <c r="GK124" s="327"/>
      <c r="GL124" s="327"/>
      <c r="GM124" s="327"/>
      <c r="GN124" s="327"/>
      <c r="GO124" s="327"/>
      <c r="GP124" s="327"/>
      <c r="GQ124" s="327"/>
      <c r="GR124" s="327"/>
      <c r="GS124" s="327"/>
      <c r="GT124" s="327"/>
      <c r="GU124" s="327"/>
      <c r="GV124" s="327"/>
      <c r="GW124" s="327"/>
      <c r="GX124" s="327"/>
      <c r="GY124" s="327"/>
      <c r="GZ124" s="327"/>
      <c r="HA124" s="327"/>
      <c r="HB124" s="327"/>
      <c r="HC124" s="327"/>
      <c r="HD124" s="327"/>
      <c r="HE124" s="327"/>
      <c r="HF124" s="327"/>
      <c r="HG124" s="327"/>
      <c r="HH124" s="327"/>
      <c r="HI124" s="327"/>
      <c r="HJ124" s="327"/>
      <c r="HK124" s="327"/>
      <c r="HL124" s="327"/>
      <c r="HM124" s="327"/>
      <c r="HN124" s="327"/>
      <c r="HO124" s="327"/>
      <c r="HP124" s="327"/>
      <c r="HQ124" s="327"/>
      <c r="HR124" s="327"/>
      <c r="HS124" s="327"/>
      <c r="HT124" s="327"/>
      <c r="HU124" s="327"/>
      <c r="HV124" s="327"/>
      <c r="HW124" s="327"/>
      <c r="HX124" s="327"/>
      <c r="HY124" s="327"/>
      <c r="HZ124" s="327"/>
      <c r="IA124" s="327"/>
      <c r="IB124" s="327"/>
      <c r="IC124" s="327"/>
      <c r="ID124" s="327"/>
      <c r="IE124" s="327"/>
      <c r="IF124" s="327"/>
      <c r="IG124" s="327"/>
      <c r="IH124" s="327"/>
      <c r="II124" s="327"/>
      <c r="IJ124" s="327"/>
      <c r="IK124" s="327"/>
      <c r="IL124" s="327"/>
      <c r="IM124" s="327"/>
      <c r="IN124" s="327"/>
      <c r="IO124" s="327"/>
      <c r="IP124" s="327"/>
      <c r="IQ124" s="327"/>
      <c r="IR124" s="327"/>
      <c r="IS124" s="327"/>
      <c r="IT124" s="327"/>
      <c r="IU124" s="327"/>
      <c r="IV124" s="327"/>
      <c r="IW124" s="327"/>
      <c r="IX124" s="327"/>
      <c r="IY124" s="327"/>
      <c r="IZ124" s="327"/>
      <c r="JA124" s="327"/>
      <c r="JB124" s="327"/>
      <c r="JC124" s="327"/>
      <c r="JD124" s="327"/>
      <c r="JE124" s="327"/>
      <c r="JF124" s="327"/>
      <c r="JG124" s="327"/>
      <c r="JH124" s="327"/>
      <c r="JI124" s="327"/>
      <c r="JJ124" s="327"/>
      <c r="JK124" s="327"/>
      <c r="JL124" s="327"/>
      <c r="JM124" s="327"/>
      <c r="JN124" s="327"/>
      <c r="JO124" s="327"/>
      <c r="JP124" s="327"/>
      <c r="JQ124" s="327"/>
      <c r="JR124" s="327"/>
      <c r="JS124" s="327"/>
      <c r="JT124" s="327"/>
      <c r="JU124" s="327"/>
      <c r="JV124" s="327"/>
      <c r="JW124" s="327"/>
      <c r="JX124" s="327"/>
      <c r="JY124" s="327"/>
      <c r="JZ124" s="327"/>
      <c r="KA124" s="327"/>
      <c r="KB124" s="327"/>
      <c r="KC124" s="327"/>
      <c r="KD124" s="327"/>
      <c r="KE124" s="327"/>
      <c r="KF124" s="327"/>
      <c r="KG124" s="327"/>
      <c r="KH124" s="327"/>
      <c r="KI124" s="327"/>
      <c r="KJ124" s="327"/>
      <c r="KK124" s="327"/>
      <c r="KL124" s="327"/>
      <c r="KM124" s="327"/>
      <c r="KN124" s="327"/>
      <c r="KO124" s="327"/>
      <c r="KP124" s="327"/>
      <c r="KQ124" s="327"/>
      <c r="KR124" s="327"/>
      <c r="KS124" s="327"/>
      <c r="KT124" s="327"/>
      <c r="KU124" s="327"/>
      <c r="KV124" s="327"/>
      <c r="KW124" s="327"/>
      <c r="KX124" s="327"/>
      <c r="KY124" s="327"/>
      <c r="KZ124" s="327"/>
      <c r="LA124" s="327"/>
      <c r="LB124" s="327"/>
      <c r="LC124" s="327"/>
      <c r="LD124" s="327"/>
      <c r="LE124" s="327"/>
      <c r="LF124" s="327"/>
      <c r="LG124" s="327"/>
      <c r="LH124" s="327"/>
      <c r="LI124" s="327"/>
      <c r="LJ124" s="327"/>
      <c r="LK124" s="327"/>
      <c r="LL124" s="327"/>
      <c r="LM124" s="327"/>
      <c r="LN124" s="327"/>
      <c r="LO124" s="327"/>
      <c r="LP124" s="327"/>
      <c r="LQ124" s="327"/>
      <c r="LR124" s="327"/>
      <c r="LS124" s="327"/>
      <c r="LT124" s="327"/>
      <c r="LU124" s="327"/>
      <c r="LV124" s="327"/>
      <c r="LW124" s="327"/>
      <c r="LX124" s="327"/>
      <c r="LY124" s="327"/>
      <c r="LZ124" s="327"/>
      <c r="MA124" s="327"/>
      <c r="MB124" s="327"/>
      <c r="MC124" s="327"/>
      <c r="MD124" s="327"/>
      <c r="ME124" s="327"/>
      <c r="MF124" s="327"/>
      <c r="MG124" s="327"/>
      <c r="MH124" s="327"/>
      <c r="MI124" s="327"/>
      <c r="MJ124" s="327"/>
      <c r="MK124" s="327"/>
      <c r="ML124" s="327"/>
      <c r="MM124" s="327"/>
      <c r="MN124" s="327"/>
      <c r="MO124" s="327"/>
      <c r="MP124" s="327"/>
      <c r="MQ124" s="327"/>
      <c r="MR124" s="327"/>
      <c r="MS124" s="327"/>
      <c r="MT124" s="327"/>
      <c r="MU124" s="327"/>
      <c r="MV124" s="327"/>
      <c r="MW124" s="327"/>
      <c r="MX124" s="327"/>
      <c r="MY124" s="327"/>
      <c r="MZ124" s="327"/>
      <c r="NA124" s="327"/>
      <c r="NB124" s="327"/>
      <c r="NC124" s="327"/>
      <c r="ND124" s="327"/>
      <c r="NE124" s="327"/>
      <c r="NF124" s="327"/>
      <c r="NG124" s="327"/>
      <c r="NH124" s="327"/>
      <c r="NI124" s="327"/>
      <c r="NJ124" s="327"/>
      <c r="NK124" s="327"/>
      <c r="NL124" s="327"/>
      <c r="NM124" s="327"/>
      <c r="NN124" s="327"/>
      <c r="NO124" s="327"/>
      <c r="NP124" s="327"/>
      <c r="NQ124" s="327"/>
      <c r="NR124" s="327"/>
      <c r="NS124" s="327"/>
      <c r="NT124" s="327"/>
      <c r="NU124" s="327"/>
      <c r="NV124" s="327"/>
      <c r="NW124" s="327"/>
      <c r="NX124" s="327"/>
      <c r="NY124" s="327"/>
      <c r="NZ124" s="327"/>
      <c r="OA124" s="327"/>
      <c r="OB124" s="327"/>
      <c r="OC124" s="327"/>
      <c r="OD124" s="327"/>
      <c r="OE124" s="327"/>
      <c r="OF124" s="327"/>
      <c r="OG124" s="327"/>
      <c r="OH124" s="327"/>
      <c r="OI124" s="327"/>
      <c r="OJ124" s="327"/>
      <c r="OK124" s="327"/>
      <c r="OL124" s="327"/>
      <c r="OM124" s="327"/>
      <c r="ON124" s="327"/>
      <c r="OO124" s="327"/>
      <c r="OP124" s="327"/>
      <c r="OQ124" s="327"/>
      <c r="OR124" s="327"/>
      <c r="OS124" s="327"/>
      <c r="OT124" s="327"/>
      <c r="OU124" s="327"/>
      <c r="OV124" s="327"/>
      <c r="OW124" s="327"/>
      <c r="OX124" s="327"/>
      <c r="OY124" s="327"/>
      <c r="OZ124" s="327"/>
      <c r="PA124" s="327"/>
      <c r="PB124" s="327"/>
      <c r="PC124" s="327"/>
      <c r="PD124" s="327"/>
      <c r="PE124" s="327"/>
      <c r="PF124" s="327"/>
      <c r="PG124" s="327"/>
      <c r="PH124" s="327"/>
      <c r="PI124" s="327"/>
      <c r="PJ124" s="327"/>
      <c r="PK124" s="327"/>
      <c r="PL124" s="327"/>
      <c r="PM124" s="327"/>
      <c r="PN124" s="327"/>
      <c r="PO124" s="327"/>
      <c r="PP124" s="327"/>
      <c r="PQ124" s="327"/>
      <c r="PR124" s="327"/>
      <c r="PS124" s="327"/>
      <c r="PT124" s="327"/>
      <c r="PU124" s="327"/>
      <c r="PV124" s="327"/>
      <c r="PW124" s="327"/>
      <c r="PX124" s="327"/>
      <c r="PY124" s="327"/>
      <c r="PZ124" s="327"/>
      <c r="QA124" s="327"/>
      <c r="QB124" s="327"/>
      <c r="QC124" s="327"/>
      <c r="QD124" s="327"/>
      <c r="QE124" s="327"/>
      <c r="QF124" s="327"/>
      <c r="QG124" s="327"/>
      <c r="QH124" s="327"/>
      <c r="QI124" s="327"/>
      <c r="QJ124" s="327"/>
      <c r="QK124" s="327"/>
      <c r="QL124" s="331"/>
      <c r="QM124" s="331"/>
      <c r="QN124" s="327"/>
      <c r="QO124" s="327"/>
      <c r="QP124" s="327"/>
      <c r="QQ124" s="327"/>
      <c r="QR124" s="327"/>
      <c r="QS124" s="327"/>
      <c r="QT124" s="327"/>
      <c r="QU124" s="327"/>
      <c r="QV124" s="327"/>
      <c r="QW124" s="327"/>
      <c r="QX124" s="327"/>
      <c r="QY124" s="327"/>
      <c r="QZ124" s="327"/>
      <c r="RA124" s="327"/>
      <c r="RB124" s="327"/>
      <c r="RC124" s="327"/>
      <c r="RD124" s="327"/>
      <c r="RE124" s="327"/>
      <c r="RF124" s="327"/>
      <c r="RG124" s="327"/>
      <c r="RH124" s="327"/>
      <c r="RI124" s="327"/>
      <c r="RJ124" s="327"/>
      <c r="RK124" s="327"/>
      <c r="RL124" s="327"/>
      <c r="RM124" s="327"/>
      <c r="RN124" s="327"/>
      <c r="RO124" s="327"/>
      <c r="RP124" s="327"/>
      <c r="RQ124" s="327"/>
      <c r="RR124" s="327"/>
      <c r="RS124" s="327"/>
      <c r="RT124" s="327"/>
      <c r="RU124" s="327"/>
      <c r="RV124" s="327"/>
      <c r="RW124" s="327"/>
      <c r="RX124" s="327"/>
      <c r="RY124" s="327"/>
      <c r="RZ124" s="327"/>
      <c r="SA124" s="327"/>
      <c r="SB124" s="327"/>
      <c r="SC124" s="327"/>
      <c r="SD124" s="327"/>
      <c r="SE124" s="327"/>
      <c r="SF124" s="327"/>
      <c r="SG124" s="327"/>
      <c r="SH124" s="327"/>
      <c r="SI124" s="327"/>
      <c r="SJ124" s="327"/>
      <c r="SK124" s="327"/>
      <c r="SL124" s="327"/>
      <c r="SM124" s="327"/>
      <c r="SN124" s="327"/>
      <c r="SO124" s="327"/>
      <c r="SP124" s="327"/>
      <c r="SQ124" s="327"/>
      <c r="SR124" s="327"/>
      <c r="SS124" s="327"/>
      <c r="ST124" s="327"/>
      <c r="SU124" s="327"/>
      <c r="SV124" s="327"/>
      <c r="SW124" s="327"/>
      <c r="SX124" s="327"/>
      <c r="SY124" s="327"/>
      <c r="SZ124" s="327"/>
      <c r="TA124" s="327"/>
      <c r="TB124" s="327"/>
      <c r="TC124" s="327"/>
      <c r="TD124" s="327"/>
      <c r="TE124" s="327"/>
      <c r="TF124" s="327"/>
      <c r="TG124" s="327"/>
      <c r="TH124" s="327"/>
      <c r="TI124" s="327"/>
      <c r="TJ124" s="327"/>
      <c r="TK124" s="327"/>
      <c r="TL124" s="327"/>
      <c r="TM124" s="327"/>
      <c r="TN124" s="327"/>
      <c r="TO124" s="327"/>
      <c r="TP124" s="327"/>
      <c r="TQ124" s="327"/>
      <c r="TR124" s="327"/>
      <c r="TS124" s="327"/>
      <c r="TT124" s="327"/>
      <c r="TU124" s="327"/>
      <c r="TV124" s="327"/>
      <c r="TW124" s="327"/>
      <c r="TX124" s="327"/>
      <c r="TY124" s="327"/>
      <c r="TZ124" s="327"/>
      <c r="UA124" s="327"/>
      <c r="UB124" s="327"/>
      <c r="UC124" s="327"/>
      <c r="UD124" s="327"/>
      <c r="UE124" s="327"/>
      <c r="UF124" s="327"/>
      <c r="UG124" s="327"/>
      <c r="UH124" s="327"/>
      <c r="UI124" s="327"/>
      <c r="UJ124" s="327"/>
      <c r="UK124" s="327"/>
      <c r="UL124" s="327"/>
      <c r="UM124" s="327"/>
      <c r="UN124" s="327"/>
      <c r="UO124" s="327"/>
      <c r="UP124" s="327"/>
      <c r="UQ124" s="327"/>
      <c r="UR124" s="327"/>
      <c r="US124" s="327"/>
      <c r="UT124" s="327"/>
      <c r="UU124" s="327"/>
      <c r="UV124" s="327"/>
      <c r="UW124" s="327"/>
      <c r="UX124" s="327"/>
      <c r="UY124" s="327"/>
      <c r="UZ124" s="327"/>
      <c r="VA124" s="327"/>
      <c r="VB124" s="327"/>
      <c r="VC124" s="327"/>
      <c r="VD124" s="327"/>
      <c r="VE124" s="327"/>
      <c r="VF124" s="327"/>
      <c r="VG124" s="327"/>
      <c r="VH124" s="327"/>
      <c r="VI124" s="327"/>
      <c r="VJ124" s="327"/>
      <c r="VK124" s="327"/>
      <c r="VL124" s="327"/>
      <c r="VM124" s="327"/>
      <c r="VN124" s="327"/>
      <c r="VO124" s="327"/>
      <c r="VP124" s="327"/>
      <c r="VQ124" s="327"/>
      <c r="VR124" s="327"/>
      <c r="VS124" s="327"/>
      <c r="VT124" s="327"/>
      <c r="VU124" s="327"/>
      <c r="VV124" s="327"/>
      <c r="VW124" s="327"/>
      <c r="VX124" s="327"/>
      <c r="VY124" s="327"/>
      <c r="VZ124" s="327"/>
      <c r="WA124" s="327"/>
      <c r="WB124" s="327"/>
      <c r="WC124" s="327"/>
      <c r="WD124" s="327"/>
      <c r="WE124" s="327"/>
      <c r="WF124" s="327"/>
      <c r="WG124" s="327"/>
      <c r="WH124" s="327"/>
      <c r="WI124" s="327"/>
      <c r="WJ124" s="327"/>
      <c r="WK124" s="327"/>
      <c r="WL124" s="327"/>
      <c r="WM124" s="331"/>
      <c r="WN124" s="332"/>
      <c r="WO124" s="332"/>
      <c r="WP124" s="327"/>
      <c r="WQ124" s="327"/>
      <c r="WR124" s="327"/>
      <c r="WS124" s="327"/>
      <c r="WT124" s="327"/>
      <c r="WU124" s="327"/>
      <c r="WV124" s="327"/>
      <c r="WW124" s="327"/>
      <c r="WX124" s="327"/>
      <c r="WY124" s="327"/>
      <c r="WZ124" s="327"/>
      <c r="XA124" s="327"/>
      <c r="XB124" s="327"/>
      <c r="XC124" s="327"/>
      <c r="XD124" s="327"/>
      <c r="XE124" s="331"/>
      <c r="XF124" s="327"/>
      <c r="XG124" s="327"/>
      <c r="XH124" s="327"/>
      <c r="XI124" s="327"/>
      <c r="XJ124" s="327"/>
      <c r="XK124" s="327"/>
      <c r="XL124" s="327"/>
      <c r="XM124" s="327"/>
      <c r="XN124" s="327"/>
      <c r="XO124" s="327"/>
      <c r="XP124" s="327"/>
      <c r="XQ124" s="327"/>
      <c r="XR124" s="327"/>
      <c r="XS124" s="327"/>
      <c r="XT124" s="327"/>
      <c r="XU124" s="327"/>
      <c r="XV124" s="327"/>
      <c r="XW124" s="327"/>
      <c r="XX124" s="327"/>
      <c r="XY124" s="327"/>
      <c r="XZ124" s="327"/>
      <c r="YA124" s="327"/>
      <c r="YB124" s="327"/>
      <c r="YC124" s="327"/>
      <c r="YD124" s="327"/>
      <c r="YE124" s="327"/>
      <c r="YF124" s="327"/>
      <c r="YG124" s="327"/>
      <c r="YH124" s="327"/>
      <c r="YI124" s="327"/>
      <c r="YJ124" s="331"/>
      <c r="YK124" s="333"/>
      <c r="YL124" s="327"/>
      <c r="YM124" s="327"/>
      <c r="YN124" s="327"/>
      <c r="YO124" s="327"/>
      <c r="YP124" s="327"/>
      <c r="YQ124" s="327"/>
      <c r="YR124" s="327"/>
      <c r="YS124" s="327"/>
      <c r="YT124" s="327"/>
      <c r="YU124" s="327"/>
      <c r="YV124" s="327"/>
      <c r="YW124" s="327"/>
      <c r="YX124" s="327"/>
      <c r="YY124" s="327"/>
      <c r="YZ124" s="327"/>
      <c r="ZA124" s="327"/>
      <c r="ZB124" s="327"/>
      <c r="ZC124" s="327"/>
      <c r="ZD124" s="327"/>
      <c r="ZE124" s="327"/>
      <c r="ZF124" s="327"/>
      <c r="ZG124" s="327"/>
      <c r="ZH124" s="327"/>
      <c r="ZI124" s="327"/>
      <c r="ZJ124" s="327"/>
      <c r="ZK124" s="327"/>
      <c r="ZL124" s="327"/>
      <c r="ZM124" s="327"/>
      <c r="ZN124" s="327"/>
      <c r="ZO124" s="327"/>
      <c r="ZP124" s="327"/>
    </row>
    <row r="125" spans="3:692" s="330" customFormat="1" ht="21">
      <c r="C125" s="329"/>
      <c r="D125" s="329"/>
      <c r="E125" s="329"/>
      <c r="G125" s="331"/>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c r="CA125" s="327"/>
      <c r="CB125" s="327"/>
      <c r="CC125" s="327"/>
      <c r="CD125" s="327"/>
      <c r="CE125" s="327"/>
      <c r="CF125" s="327"/>
      <c r="CG125" s="327"/>
      <c r="CH125" s="327"/>
      <c r="CI125" s="327"/>
      <c r="CJ125" s="327"/>
      <c r="CK125" s="327"/>
      <c r="CL125" s="327"/>
      <c r="CM125" s="327"/>
      <c r="CN125" s="327"/>
      <c r="CO125" s="327"/>
      <c r="CP125" s="327"/>
      <c r="CQ125" s="327"/>
      <c r="CR125" s="327"/>
      <c r="CS125" s="327"/>
      <c r="CT125" s="327"/>
      <c r="CU125" s="327"/>
      <c r="CV125" s="327"/>
      <c r="CW125" s="327"/>
      <c r="CX125" s="327"/>
      <c r="CY125" s="327"/>
      <c r="CZ125" s="327"/>
      <c r="DA125" s="327"/>
      <c r="DB125" s="327"/>
      <c r="DC125" s="327"/>
      <c r="DD125" s="327"/>
      <c r="DE125" s="327"/>
      <c r="DF125" s="327"/>
      <c r="DG125" s="327"/>
      <c r="DH125" s="327"/>
      <c r="DI125" s="327"/>
      <c r="DJ125" s="327"/>
      <c r="DK125" s="327"/>
      <c r="DL125" s="327"/>
      <c r="DM125" s="327"/>
      <c r="DN125" s="327"/>
      <c r="DO125" s="327"/>
      <c r="DP125" s="327"/>
      <c r="DQ125" s="327"/>
      <c r="DR125" s="327"/>
      <c r="DS125" s="327"/>
      <c r="DT125" s="327"/>
      <c r="DU125" s="327"/>
      <c r="DV125" s="327"/>
      <c r="DW125" s="327"/>
      <c r="DX125" s="327"/>
      <c r="DY125" s="327"/>
      <c r="DZ125" s="327"/>
      <c r="EA125" s="327"/>
      <c r="EB125" s="327"/>
      <c r="EC125" s="327"/>
      <c r="ED125" s="327"/>
      <c r="EE125" s="327"/>
      <c r="EF125" s="327"/>
      <c r="EG125" s="327"/>
      <c r="EH125" s="327"/>
      <c r="EI125" s="327"/>
      <c r="EJ125" s="327"/>
      <c r="EK125" s="327"/>
      <c r="EL125" s="327"/>
      <c r="EM125" s="327"/>
      <c r="EN125" s="327"/>
      <c r="EO125" s="327"/>
      <c r="EP125" s="327"/>
      <c r="EQ125" s="327"/>
      <c r="ER125" s="327"/>
      <c r="ES125" s="327"/>
      <c r="ET125" s="327"/>
      <c r="EU125" s="327"/>
      <c r="EV125" s="327"/>
      <c r="EW125" s="327"/>
      <c r="EX125" s="327"/>
      <c r="EY125" s="327"/>
      <c r="EZ125" s="327"/>
      <c r="FA125" s="327"/>
      <c r="FB125" s="327"/>
      <c r="FC125" s="327"/>
      <c r="FD125" s="327"/>
      <c r="FE125" s="327"/>
      <c r="FF125" s="327"/>
      <c r="FG125" s="327"/>
      <c r="FH125" s="327"/>
      <c r="FI125" s="327"/>
      <c r="FJ125" s="327"/>
      <c r="FK125" s="327"/>
      <c r="FL125" s="327"/>
      <c r="FM125" s="327"/>
      <c r="FN125" s="327"/>
      <c r="FO125" s="327"/>
      <c r="FP125" s="327"/>
      <c r="FQ125" s="327"/>
      <c r="FR125" s="327"/>
      <c r="FS125" s="327"/>
      <c r="FT125" s="327"/>
      <c r="FU125" s="327"/>
      <c r="FV125" s="327"/>
      <c r="FW125" s="327"/>
      <c r="FX125" s="327"/>
      <c r="FY125" s="327"/>
      <c r="FZ125" s="327"/>
      <c r="GA125" s="327"/>
      <c r="GB125" s="327"/>
      <c r="GC125" s="327"/>
      <c r="GD125" s="327"/>
      <c r="GE125" s="327"/>
      <c r="GF125" s="327"/>
      <c r="GG125" s="327"/>
      <c r="GH125" s="327"/>
      <c r="GI125" s="327"/>
      <c r="GJ125" s="327"/>
      <c r="GK125" s="327"/>
      <c r="GL125" s="327"/>
      <c r="GM125" s="327"/>
      <c r="GN125" s="327"/>
      <c r="GO125" s="327"/>
      <c r="GP125" s="327"/>
      <c r="GQ125" s="327"/>
      <c r="GR125" s="327"/>
      <c r="GS125" s="327"/>
      <c r="GT125" s="327"/>
      <c r="GU125" s="327"/>
      <c r="GV125" s="327"/>
      <c r="GW125" s="327"/>
      <c r="GX125" s="327"/>
      <c r="GY125" s="327"/>
      <c r="GZ125" s="327"/>
      <c r="HA125" s="327"/>
      <c r="HB125" s="327"/>
      <c r="HC125" s="327"/>
      <c r="HD125" s="327"/>
      <c r="HE125" s="327"/>
      <c r="HF125" s="327"/>
      <c r="HG125" s="327"/>
      <c r="HH125" s="327"/>
      <c r="HI125" s="327"/>
      <c r="HJ125" s="327"/>
      <c r="HK125" s="327"/>
      <c r="HL125" s="327"/>
      <c r="HM125" s="327"/>
      <c r="HN125" s="327"/>
      <c r="HO125" s="327"/>
      <c r="HP125" s="327"/>
      <c r="HQ125" s="327"/>
      <c r="HR125" s="327"/>
      <c r="HS125" s="327"/>
      <c r="HT125" s="327"/>
      <c r="HU125" s="327"/>
      <c r="HV125" s="327"/>
      <c r="HW125" s="327"/>
      <c r="HX125" s="327"/>
      <c r="HY125" s="327"/>
      <c r="HZ125" s="327"/>
      <c r="IA125" s="327"/>
      <c r="IB125" s="327"/>
      <c r="IC125" s="327"/>
      <c r="ID125" s="327"/>
      <c r="IE125" s="327"/>
      <c r="IF125" s="327"/>
      <c r="IG125" s="327"/>
      <c r="IH125" s="327"/>
      <c r="II125" s="327"/>
      <c r="IJ125" s="327"/>
      <c r="IK125" s="327"/>
      <c r="IL125" s="327"/>
      <c r="IM125" s="327"/>
      <c r="IN125" s="327"/>
      <c r="IO125" s="327"/>
      <c r="IP125" s="327"/>
      <c r="IQ125" s="327"/>
      <c r="IR125" s="327"/>
      <c r="IS125" s="327"/>
      <c r="IT125" s="327"/>
      <c r="IU125" s="327"/>
      <c r="IV125" s="327"/>
      <c r="IW125" s="327"/>
      <c r="IX125" s="327"/>
      <c r="IY125" s="327"/>
      <c r="IZ125" s="327"/>
      <c r="JA125" s="327"/>
      <c r="JB125" s="327"/>
      <c r="JC125" s="327"/>
      <c r="JD125" s="327"/>
      <c r="JE125" s="327"/>
      <c r="JF125" s="327"/>
      <c r="JG125" s="327"/>
      <c r="JH125" s="327"/>
      <c r="JI125" s="327"/>
      <c r="JJ125" s="327"/>
      <c r="JK125" s="327"/>
      <c r="JL125" s="327"/>
      <c r="JM125" s="327"/>
      <c r="JN125" s="327"/>
      <c r="JO125" s="327"/>
      <c r="JP125" s="327"/>
      <c r="JQ125" s="327"/>
      <c r="JR125" s="327"/>
      <c r="JS125" s="327"/>
      <c r="JT125" s="327"/>
      <c r="JU125" s="327"/>
      <c r="JV125" s="327"/>
      <c r="JW125" s="327"/>
      <c r="JX125" s="327"/>
      <c r="JY125" s="327"/>
      <c r="JZ125" s="327"/>
      <c r="KA125" s="327"/>
      <c r="KB125" s="327"/>
      <c r="KC125" s="327"/>
      <c r="KD125" s="327"/>
      <c r="KE125" s="327"/>
      <c r="KF125" s="327"/>
      <c r="KG125" s="327"/>
      <c r="KH125" s="327"/>
      <c r="KI125" s="327"/>
      <c r="KJ125" s="327"/>
      <c r="KK125" s="327"/>
      <c r="KL125" s="327"/>
      <c r="KM125" s="327"/>
      <c r="KN125" s="327"/>
      <c r="KO125" s="327"/>
      <c r="KP125" s="327"/>
      <c r="KQ125" s="327"/>
      <c r="KR125" s="327"/>
      <c r="KS125" s="327"/>
      <c r="KT125" s="327"/>
      <c r="KU125" s="327"/>
      <c r="KV125" s="327"/>
      <c r="KW125" s="327"/>
      <c r="KX125" s="327"/>
      <c r="KY125" s="327"/>
      <c r="KZ125" s="327"/>
      <c r="LA125" s="327"/>
      <c r="LB125" s="327"/>
      <c r="LC125" s="327"/>
      <c r="LD125" s="327"/>
      <c r="LE125" s="327"/>
      <c r="LF125" s="327"/>
      <c r="LG125" s="327"/>
      <c r="LH125" s="327"/>
      <c r="LI125" s="327"/>
      <c r="LJ125" s="327"/>
      <c r="LK125" s="327"/>
      <c r="LL125" s="327"/>
      <c r="LM125" s="327"/>
      <c r="LN125" s="327"/>
      <c r="LO125" s="327"/>
      <c r="LP125" s="327"/>
      <c r="LQ125" s="327"/>
      <c r="LR125" s="327"/>
      <c r="LS125" s="327"/>
      <c r="LT125" s="327"/>
      <c r="LU125" s="327"/>
      <c r="LV125" s="327"/>
      <c r="LW125" s="327"/>
      <c r="LX125" s="327"/>
      <c r="LY125" s="327"/>
      <c r="LZ125" s="327"/>
      <c r="MA125" s="327"/>
      <c r="MB125" s="327"/>
      <c r="MC125" s="327"/>
      <c r="MD125" s="327"/>
      <c r="ME125" s="327"/>
      <c r="MF125" s="327"/>
      <c r="MG125" s="327"/>
      <c r="MH125" s="327"/>
      <c r="MI125" s="327"/>
      <c r="MJ125" s="327"/>
      <c r="MK125" s="327"/>
      <c r="ML125" s="327"/>
      <c r="MM125" s="327"/>
      <c r="MN125" s="327"/>
      <c r="MO125" s="327"/>
      <c r="MP125" s="327"/>
      <c r="MQ125" s="327"/>
      <c r="MR125" s="327"/>
      <c r="MS125" s="327"/>
      <c r="MT125" s="327"/>
      <c r="MU125" s="327"/>
      <c r="MV125" s="327"/>
      <c r="MW125" s="327"/>
      <c r="MX125" s="327"/>
      <c r="MY125" s="327"/>
      <c r="MZ125" s="327"/>
      <c r="NA125" s="327"/>
      <c r="NB125" s="327"/>
      <c r="NC125" s="327"/>
      <c r="ND125" s="327"/>
      <c r="NE125" s="327"/>
      <c r="NF125" s="327"/>
      <c r="NG125" s="327"/>
      <c r="NH125" s="327"/>
      <c r="NI125" s="327"/>
      <c r="NJ125" s="327"/>
      <c r="NK125" s="327"/>
      <c r="NL125" s="327"/>
      <c r="NM125" s="327"/>
      <c r="NN125" s="327"/>
      <c r="NO125" s="327"/>
      <c r="NP125" s="327"/>
      <c r="NQ125" s="327"/>
      <c r="NR125" s="327"/>
      <c r="NS125" s="327"/>
      <c r="NT125" s="327"/>
      <c r="NU125" s="327"/>
      <c r="NV125" s="327"/>
      <c r="NW125" s="327"/>
      <c r="NX125" s="327"/>
      <c r="NY125" s="327"/>
      <c r="NZ125" s="327"/>
      <c r="OA125" s="327"/>
      <c r="OB125" s="327"/>
      <c r="OC125" s="327"/>
      <c r="OD125" s="327"/>
      <c r="OE125" s="327"/>
      <c r="OF125" s="327"/>
      <c r="OG125" s="327"/>
      <c r="OH125" s="327"/>
      <c r="OI125" s="327"/>
      <c r="OJ125" s="327"/>
      <c r="OK125" s="327"/>
      <c r="OL125" s="327"/>
      <c r="OM125" s="327"/>
      <c r="ON125" s="327"/>
      <c r="OO125" s="327"/>
      <c r="OP125" s="327"/>
      <c r="OQ125" s="327"/>
      <c r="OR125" s="327"/>
      <c r="OS125" s="327"/>
      <c r="OT125" s="327"/>
      <c r="OU125" s="327"/>
      <c r="OV125" s="327"/>
      <c r="OW125" s="327"/>
      <c r="OX125" s="327"/>
      <c r="OY125" s="327"/>
      <c r="OZ125" s="327"/>
      <c r="PA125" s="327"/>
      <c r="PB125" s="327"/>
      <c r="PC125" s="327"/>
      <c r="PD125" s="327"/>
      <c r="PE125" s="327"/>
      <c r="PF125" s="327"/>
      <c r="PG125" s="327"/>
      <c r="PH125" s="327"/>
      <c r="PI125" s="327"/>
      <c r="PJ125" s="327"/>
      <c r="PK125" s="327"/>
      <c r="PL125" s="327"/>
      <c r="PM125" s="327"/>
      <c r="PN125" s="327"/>
      <c r="PO125" s="327"/>
      <c r="PP125" s="327"/>
      <c r="PQ125" s="327"/>
      <c r="PR125" s="327"/>
      <c r="PS125" s="327"/>
      <c r="PT125" s="327"/>
      <c r="PU125" s="327"/>
      <c r="PV125" s="327"/>
      <c r="PW125" s="327"/>
      <c r="PX125" s="327"/>
      <c r="PY125" s="327"/>
      <c r="PZ125" s="327"/>
      <c r="QA125" s="327"/>
      <c r="QB125" s="327"/>
      <c r="QC125" s="327"/>
      <c r="QD125" s="327"/>
      <c r="QE125" s="327"/>
      <c r="QF125" s="327"/>
      <c r="QG125" s="327"/>
      <c r="QH125" s="327"/>
      <c r="QI125" s="327"/>
      <c r="QJ125" s="327"/>
      <c r="QK125" s="327"/>
      <c r="QL125" s="331"/>
      <c r="QM125" s="331"/>
      <c r="QN125" s="327"/>
      <c r="QO125" s="327"/>
      <c r="QP125" s="327"/>
      <c r="QQ125" s="327"/>
      <c r="QR125" s="327"/>
      <c r="QS125" s="327"/>
      <c r="QT125" s="327"/>
      <c r="QU125" s="327"/>
      <c r="QV125" s="327"/>
      <c r="QW125" s="327"/>
      <c r="QX125" s="327"/>
      <c r="QY125" s="327"/>
      <c r="QZ125" s="327"/>
      <c r="RA125" s="327"/>
      <c r="RB125" s="327"/>
      <c r="RC125" s="327"/>
      <c r="RD125" s="327"/>
      <c r="RE125" s="327"/>
      <c r="RF125" s="327"/>
      <c r="RG125" s="327"/>
      <c r="RH125" s="327"/>
      <c r="RI125" s="327"/>
      <c r="RJ125" s="327"/>
      <c r="RK125" s="327"/>
      <c r="RL125" s="327"/>
      <c r="RM125" s="327"/>
      <c r="RN125" s="327"/>
      <c r="RO125" s="327"/>
      <c r="RP125" s="327"/>
      <c r="RQ125" s="327"/>
      <c r="RR125" s="327"/>
      <c r="RS125" s="327"/>
      <c r="RT125" s="327"/>
      <c r="RU125" s="327"/>
      <c r="RV125" s="327"/>
      <c r="RW125" s="327"/>
      <c r="RX125" s="327"/>
      <c r="RY125" s="327"/>
      <c r="RZ125" s="327"/>
      <c r="SA125" s="327"/>
      <c r="SB125" s="327"/>
      <c r="SC125" s="327"/>
      <c r="SD125" s="327"/>
      <c r="SE125" s="327"/>
      <c r="SF125" s="327"/>
      <c r="SG125" s="327"/>
      <c r="SH125" s="327"/>
      <c r="SI125" s="327"/>
      <c r="SJ125" s="327"/>
      <c r="SK125" s="327"/>
      <c r="SL125" s="327"/>
      <c r="SM125" s="327"/>
      <c r="SN125" s="327"/>
      <c r="SO125" s="327"/>
      <c r="SP125" s="327"/>
      <c r="SQ125" s="327"/>
      <c r="SR125" s="327"/>
      <c r="SS125" s="327"/>
      <c r="ST125" s="327"/>
      <c r="SU125" s="327"/>
      <c r="SV125" s="327"/>
      <c r="SW125" s="327"/>
      <c r="SX125" s="327"/>
      <c r="SY125" s="327"/>
      <c r="SZ125" s="327"/>
      <c r="TA125" s="327"/>
      <c r="TB125" s="327"/>
      <c r="TC125" s="327"/>
      <c r="TD125" s="327"/>
      <c r="TE125" s="327"/>
      <c r="TF125" s="327"/>
      <c r="TG125" s="327"/>
      <c r="TH125" s="327"/>
      <c r="TI125" s="327"/>
      <c r="TJ125" s="327"/>
      <c r="TK125" s="327"/>
      <c r="TL125" s="327"/>
      <c r="TM125" s="327"/>
      <c r="TN125" s="327"/>
      <c r="TO125" s="327"/>
      <c r="TP125" s="327"/>
      <c r="TQ125" s="327"/>
      <c r="TR125" s="327"/>
      <c r="TS125" s="327"/>
      <c r="TT125" s="327"/>
      <c r="TU125" s="327"/>
      <c r="TV125" s="327"/>
      <c r="TW125" s="327"/>
      <c r="TX125" s="327"/>
      <c r="TY125" s="327"/>
      <c r="TZ125" s="327"/>
      <c r="UA125" s="327"/>
      <c r="UB125" s="327"/>
      <c r="UC125" s="327"/>
      <c r="UD125" s="327"/>
      <c r="UE125" s="327"/>
      <c r="UF125" s="327"/>
      <c r="UG125" s="327"/>
      <c r="UH125" s="327"/>
      <c r="UI125" s="327"/>
      <c r="UJ125" s="327"/>
      <c r="UK125" s="327"/>
      <c r="UL125" s="327"/>
      <c r="UM125" s="327"/>
      <c r="UN125" s="327"/>
      <c r="UO125" s="327"/>
      <c r="UP125" s="327"/>
      <c r="UQ125" s="327"/>
      <c r="UR125" s="327"/>
      <c r="US125" s="327"/>
      <c r="UT125" s="327"/>
      <c r="UU125" s="327"/>
      <c r="UV125" s="327"/>
      <c r="UW125" s="327"/>
      <c r="UX125" s="327"/>
      <c r="UY125" s="327"/>
      <c r="UZ125" s="327"/>
      <c r="VA125" s="327"/>
      <c r="VB125" s="327"/>
      <c r="VC125" s="327"/>
      <c r="VD125" s="327"/>
      <c r="VE125" s="327"/>
      <c r="VF125" s="327"/>
      <c r="VG125" s="327"/>
      <c r="VH125" s="327"/>
      <c r="VI125" s="327"/>
      <c r="VJ125" s="327"/>
      <c r="VK125" s="327"/>
      <c r="VL125" s="327"/>
      <c r="VM125" s="327"/>
      <c r="VN125" s="327"/>
      <c r="VO125" s="327"/>
      <c r="VP125" s="327"/>
      <c r="VQ125" s="327"/>
      <c r="VR125" s="327"/>
      <c r="VS125" s="327"/>
      <c r="VT125" s="327"/>
      <c r="VU125" s="327"/>
      <c r="VV125" s="327"/>
      <c r="VW125" s="327"/>
      <c r="VX125" s="327"/>
      <c r="VY125" s="327"/>
      <c r="VZ125" s="327"/>
      <c r="WA125" s="327"/>
      <c r="WB125" s="327"/>
      <c r="WC125" s="327"/>
      <c r="WD125" s="327"/>
      <c r="WE125" s="327"/>
      <c r="WF125" s="327"/>
      <c r="WG125" s="327"/>
      <c r="WH125" s="327"/>
      <c r="WI125" s="327"/>
      <c r="WJ125" s="327"/>
      <c r="WK125" s="327"/>
      <c r="WL125" s="327"/>
      <c r="WM125" s="331"/>
      <c r="WN125" s="332"/>
      <c r="WO125" s="332"/>
      <c r="WP125" s="327"/>
      <c r="WQ125" s="327"/>
      <c r="WR125" s="327"/>
      <c r="WS125" s="327"/>
      <c r="WT125" s="327"/>
      <c r="WU125" s="327"/>
      <c r="WV125" s="327"/>
      <c r="WW125" s="327"/>
      <c r="WX125" s="327"/>
      <c r="WY125" s="327"/>
      <c r="WZ125" s="327"/>
      <c r="XA125" s="327"/>
      <c r="XB125" s="327"/>
      <c r="XC125" s="327"/>
      <c r="XD125" s="327"/>
      <c r="XE125" s="331"/>
      <c r="XF125" s="327"/>
      <c r="XG125" s="327"/>
      <c r="XH125" s="327"/>
      <c r="XI125" s="327"/>
      <c r="XJ125" s="327"/>
      <c r="XK125" s="327"/>
      <c r="XL125" s="327"/>
      <c r="XM125" s="327"/>
      <c r="XN125" s="327"/>
      <c r="XO125" s="327"/>
      <c r="XP125" s="327"/>
      <c r="XQ125" s="327"/>
      <c r="XR125" s="327"/>
      <c r="XS125" s="327"/>
      <c r="XT125" s="327"/>
      <c r="XU125" s="327"/>
      <c r="XV125" s="327"/>
      <c r="XW125" s="327"/>
      <c r="XX125" s="327"/>
      <c r="XY125" s="327"/>
      <c r="XZ125" s="327"/>
      <c r="YA125" s="327"/>
      <c r="YB125" s="327"/>
      <c r="YC125" s="327"/>
      <c r="YD125" s="327"/>
      <c r="YE125" s="327"/>
      <c r="YF125" s="327"/>
      <c r="YG125" s="327"/>
      <c r="YH125" s="327"/>
      <c r="YI125" s="327"/>
      <c r="YJ125" s="331"/>
      <c r="YK125" s="333"/>
      <c r="YL125" s="327"/>
      <c r="YM125" s="327"/>
      <c r="YN125" s="327"/>
      <c r="YO125" s="327"/>
      <c r="YP125" s="327"/>
      <c r="YQ125" s="327"/>
      <c r="YR125" s="327"/>
      <c r="YS125" s="327"/>
      <c r="YT125" s="327"/>
      <c r="YU125" s="327"/>
      <c r="YV125" s="327"/>
      <c r="YW125" s="327"/>
      <c r="YX125" s="327"/>
      <c r="YY125" s="327"/>
      <c r="YZ125" s="327"/>
      <c r="ZA125" s="327"/>
      <c r="ZB125" s="327"/>
      <c r="ZC125" s="327"/>
      <c r="ZD125" s="327"/>
      <c r="ZE125" s="327"/>
      <c r="ZF125" s="327"/>
      <c r="ZG125" s="327"/>
      <c r="ZH125" s="327"/>
      <c r="ZI125" s="327"/>
      <c r="ZJ125" s="327"/>
      <c r="ZK125" s="327"/>
      <c r="ZL125" s="327"/>
      <c r="ZM125" s="327"/>
      <c r="ZN125" s="327"/>
      <c r="ZO125" s="327"/>
      <c r="ZP125" s="327"/>
    </row>
    <row r="126" spans="3:692" s="330" customFormat="1" ht="21">
      <c r="C126" s="329"/>
      <c r="D126" s="329"/>
      <c r="E126" s="329"/>
      <c r="G126" s="331"/>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7"/>
      <c r="CE126" s="327"/>
      <c r="CF126" s="327"/>
      <c r="CG126" s="327"/>
      <c r="CH126" s="327"/>
      <c r="CI126" s="327"/>
      <c r="CJ126" s="327"/>
      <c r="CK126" s="327"/>
      <c r="CL126" s="327"/>
      <c r="CM126" s="327"/>
      <c r="CN126" s="327"/>
      <c r="CO126" s="327"/>
      <c r="CP126" s="327"/>
      <c r="CQ126" s="327"/>
      <c r="CR126" s="327"/>
      <c r="CS126" s="327"/>
      <c r="CT126" s="327"/>
      <c r="CU126" s="327"/>
      <c r="CV126" s="327"/>
      <c r="CW126" s="327"/>
      <c r="CX126" s="327"/>
      <c r="CY126" s="327"/>
      <c r="CZ126" s="327"/>
      <c r="DA126" s="327"/>
      <c r="DB126" s="327"/>
      <c r="DC126" s="327"/>
      <c r="DD126" s="327"/>
      <c r="DE126" s="327"/>
      <c r="DF126" s="327"/>
      <c r="DG126" s="327"/>
      <c r="DH126" s="327"/>
      <c r="DI126" s="327"/>
      <c r="DJ126" s="327"/>
      <c r="DK126" s="327"/>
      <c r="DL126" s="327"/>
      <c r="DM126" s="327"/>
      <c r="DN126" s="327"/>
      <c r="DO126" s="327"/>
      <c r="DP126" s="327"/>
      <c r="DQ126" s="327"/>
      <c r="DR126" s="327"/>
      <c r="DS126" s="327"/>
      <c r="DT126" s="327"/>
      <c r="DU126" s="327"/>
      <c r="DV126" s="327"/>
      <c r="DW126" s="327"/>
      <c r="DX126" s="327"/>
      <c r="DY126" s="327"/>
      <c r="DZ126" s="327"/>
      <c r="EA126" s="327"/>
      <c r="EB126" s="327"/>
      <c r="EC126" s="327"/>
      <c r="ED126" s="327"/>
      <c r="EE126" s="327"/>
      <c r="EF126" s="327"/>
      <c r="EG126" s="327"/>
      <c r="EH126" s="327"/>
      <c r="EI126" s="327"/>
      <c r="EJ126" s="327"/>
      <c r="EK126" s="327"/>
      <c r="EL126" s="327"/>
      <c r="EM126" s="327"/>
      <c r="EN126" s="327"/>
      <c r="EO126" s="327"/>
      <c r="EP126" s="327"/>
      <c r="EQ126" s="327"/>
      <c r="ER126" s="327"/>
      <c r="ES126" s="327"/>
      <c r="ET126" s="327"/>
      <c r="EU126" s="327"/>
      <c r="EV126" s="327"/>
      <c r="EW126" s="327"/>
      <c r="EX126" s="327"/>
      <c r="EY126" s="327"/>
      <c r="EZ126" s="327"/>
      <c r="FA126" s="327"/>
      <c r="FB126" s="327"/>
      <c r="FC126" s="327"/>
      <c r="FD126" s="327"/>
      <c r="FE126" s="327"/>
      <c r="FF126" s="327"/>
      <c r="FG126" s="327"/>
      <c r="FH126" s="327"/>
      <c r="FI126" s="327"/>
      <c r="FJ126" s="327"/>
      <c r="FK126" s="327"/>
      <c r="FL126" s="327"/>
      <c r="FM126" s="327"/>
      <c r="FN126" s="327"/>
      <c r="FO126" s="327"/>
      <c r="FP126" s="327"/>
      <c r="FQ126" s="327"/>
      <c r="FR126" s="327"/>
      <c r="FS126" s="327"/>
      <c r="FT126" s="327"/>
      <c r="FU126" s="327"/>
      <c r="FV126" s="327"/>
      <c r="FW126" s="327"/>
      <c r="FX126" s="327"/>
      <c r="FY126" s="327"/>
      <c r="FZ126" s="327"/>
      <c r="GA126" s="327"/>
      <c r="GB126" s="327"/>
      <c r="GC126" s="327"/>
      <c r="GD126" s="327"/>
      <c r="GE126" s="327"/>
      <c r="GF126" s="327"/>
      <c r="GG126" s="327"/>
      <c r="GH126" s="327"/>
      <c r="GI126" s="327"/>
      <c r="GJ126" s="327"/>
      <c r="GK126" s="327"/>
      <c r="GL126" s="327"/>
      <c r="GM126" s="327"/>
      <c r="GN126" s="327"/>
      <c r="GO126" s="327"/>
      <c r="GP126" s="327"/>
      <c r="GQ126" s="327"/>
      <c r="GR126" s="327"/>
      <c r="GS126" s="327"/>
      <c r="GT126" s="327"/>
      <c r="GU126" s="327"/>
      <c r="GV126" s="327"/>
      <c r="GW126" s="327"/>
      <c r="GX126" s="327"/>
      <c r="GY126" s="327"/>
      <c r="GZ126" s="327"/>
      <c r="HA126" s="327"/>
      <c r="HB126" s="327"/>
      <c r="HC126" s="327"/>
      <c r="HD126" s="327"/>
      <c r="HE126" s="327"/>
      <c r="HF126" s="327"/>
      <c r="HG126" s="327"/>
      <c r="HH126" s="327"/>
      <c r="HI126" s="327"/>
      <c r="HJ126" s="327"/>
      <c r="HK126" s="327"/>
      <c r="HL126" s="327"/>
      <c r="HM126" s="327"/>
      <c r="HN126" s="327"/>
      <c r="HO126" s="327"/>
      <c r="HP126" s="327"/>
      <c r="HQ126" s="327"/>
      <c r="HR126" s="327"/>
      <c r="HS126" s="327"/>
      <c r="HT126" s="327"/>
      <c r="HU126" s="327"/>
      <c r="HV126" s="327"/>
      <c r="HW126" s="327"/>
      <c r="HX126" s="327"/>
      <c r="HY126" s="327"/>
      <c r="HZ126" s="327"/>
      <c r="IA126" s="327"/>
      <c r="IB126" s="327"/>
      <c r="IC126" s="327"/>
      <c r="ID126" s="327"/>
      <c r="IE126" s="327"/>
      <c r="IF126" s="327"/>
      <c r="IG126" s="327"/>
      <c r="IH126" s="327"/>
      <c r="II126" s="327"/>
      <c r="IJ126" s="327"/>
      <c r="IK126" s="327"/>
      <c r="IL126" s="327"/>
      <c r="IM126" s="327"/>
      <c r="IN126" s="327"/>
      <c r="IO126" s="327"/>
      <c r="IP126" s="327"/>
      <c r="IQ126" s="327"/>
      <c r="IR126" s="327"/>
      <c r="IS126" s="327"/>
      <c r="IT126" s="327"/>
      <c r="IU126" s="327"/>
      <c r="IV126" s="327"/>
      <c r="IW126" s="327"/>
      <c r="IX126" s="327"/>
      <c r="IY126" s="327"/>
      <c r="IZ126" s="327"/>
      <c r="JA126" s="327"/>
      <c r="JB126" s="327"/>
      <c r="JC126" s="327"/>
      <c r="JD126" s="327"/>
      <c r="JE126" s="327"/>
      <c r="JF126" s="327"/>
      <c r="JG126" s="327"/>
      <c r="JH126" s="327"/>
      <c r="JI126" s="327"/>
      <c r="JJ126" s="327"/>
      <c r="JK126" s="327"/>
      <c r="JL126" s="327"/>
      <c r="JM126" s="327"/>
      <c r="JN126" s="327"/>
      <c r="JO126" s="327"/>
      <c r="JP126" s="327"/>
      <c r="JQ126" s="327"/>
      <c r="JR126" s="327"/>
      <c r="JS126" s="327"/>
      <c r="JT126" s="327"/>
      <c r="JU126" s="327"/>
      <c r="JV126" s="327"/>
      <c r="JW126" s="327"/>
      <c r="JX126" s="327"/>
      <c r="JY126" s="327"/>
      <c r="JZ126" s="327"/>
      <c r="KA126" s="327"/>
      <c r="KB126" s="327"/>
      <c r="KC126" s="327"/>
      <c r="KD126" s="327"/>
      <c r="KE126" s="327"/>
      <c r="KF126" s="327"/>
      <c r="KG126" s="327"/>
      <c r="KH126" s="327"/>
      <c r="KI126" s="327"/>
      <c r="KJ126" s="327"/>
      <c r="KK126" s="327"/>
      <c r="KL126" s="327"/>
      <c r="KM126" s="327"/>
      <c r="KN126" s="327"/>
      <c r="KO126" s="327"/>
      <c r="KP126" s="327"/>
      <c r="KQ126" s="327"/>
      <c r="KR126" s="327"/>
      <c r="KS126" s="327"/>
      <c r="KT126" s="327"/>
      <c r="KU126" s="327"/>
      <c r="KV126" s="327"/>
      <c r="KW126" s="327"/>
      <c r="KX126" s="327"/>
      <c r="KY126" s="327"/>
      <c r="KZ126" s="327"/>
      <c r="LA126" s="327"/>
      <c r="LB126" s="327"/>
      <c r="LC126" s="327"/>
      <c r="LD126" s="327"/>
      <c r="LE126" s="327"/>
      <c r="LF126" s="327"/>
      <c r="LG126" s="327"/>
      <c r="LH126" s="327"/>
      <c r="LI126" s="327"/>
      <c r="LJ126" s="327"/>
      <c r="LK126" s="327"/>
      <c r="LL126" s="327"/>
      <c r="LM126" s="327"/>
      <c r="LN126" s="327"/>
      <c r="LO126" s="327"/>
      <c r="LP126" s="327"/>
      <c r="LQ126" s="327"/>
      <c r="LR126" s="327"/>
      <c r="LS126" s="327"/>
      <c r="LT126" s="327"/>
      <c r="LU126" s="327"/>
      <c r="LV126" s="327"/>
      <c r="LW126" s="327"/>
      <c r="LX126" s="327"/>
      <c r="LY126" s="327"/>
      <c r="LZ126" s="327"/>
      <c r="MA126" s="327"/>
      <c r="MB126" s="327"/>
      <c r="MC126" s="327"/>
      <c r="MD126" s="327"/>
      <c r="ME126" s="327"/>
      <c r="MF126" s="327"/>
      <c r="MG126" s="327"/>
      <c r="MH126" s="327"/>
      <c r="MI126" s="327"/>
      <c r="MJ126" s="327"/>
      <c r="MK126" s="327"/>
      <c r="ML126" s="327"/>
      <c r="MM126" s="327"/>
      <c r="MN126" s="327"/>
      <c r="MO126" s="327"/>
      <c r="MP126" s="327"/>
      <c r="MQ126" s="327"/>
      <c r="MR126" s="327"/>
      <c r="MS126" s="327"/>
      <c r="MT126" s="327"/>
      <c r="MU126" s="327"/>
      <c r="MV126" s="327"/>
      <c r="MW126" s="327"/>
      <c r="MX126" s="327"/>
      <c r="MY126" s="327"/>
      <c r="MZ126" s="327"/>
      <c r="NA126" s="327"/>
      <c r="NB126" s="327"/>
      <c r="NC126" s="327"/>
      <c r="ND126" s="327"/>
      <c r="NE126" s="327"/>
      <c r="NF126" s="327"/>
      <c r="NG126" s="327"/>
      <c r="NH126" s="327"/>
      <c r="NI126" s="327"/>
      <c r="NJ126" s="327"/>
      <c r="NK126" s="327"/>
      <c r="NL126" s="327"/>
      <c r="NM126" s="327"/>
      <c r="NN126" s="327"/>
      <c r="NO126" s="327"/>
      <c r="NP126" s="327"/>
      <c r="NQ126" s="327"/>
      <c r="NR126" s="327"/>
      <c r="NS126" s="327"/>
      <c r="NT126" s="327"/>
      <c r="NU126" s="327"/>
      <c r="NV126" s="327"/>
      <c r="NW126" s="327"/>
      <c r="NX126" s="327"/>
      <c r="NY126" s="327"/>
      <c r="NZ126" s="327"/>
      <c r="OA126" s="327"/>
      <c r="OB126" s="327"/>
      <c r="OC126" s="327"/>
      <c r="OD126" s="327"/>
      <c r="OE126" s="327"/>
      <c r="OF126" s="327"/>
      <c r="OG126" s="327"/>
      <c r="OH126" s="327"/>
      <c r="OI126" s="327"/>
      <c r="OJ126" s="327"/>
      <c r="OK126" s="327"/>
      <c r="OL126" s="327"/>
      <c r="OM126" s="327"/>
      <c r="ON126" s="327"/>
      <c r="OO126" s="327"/>
      <c r="OP126" s="327"/>
      <c r="OQ126" s="327"/>
      <c r="OR126" s="327"/>
      <c r="OS126" s="327"/>
      <c r="OT126" s="327"/>
      <c r="OU126" s="327"/>
      <c r="OV126" s="327"/>
      <c r="OW126" s="327"/>
      <c r="OX126" s="327"/>
      <c r="OY126" s="327"/>
      <c r="OZ126" s="327"/>
      <c r="PA126" s="327"/>
      <c r="PB126" s="327"/>
      <c r="PC126" s="327"/>
      <c r="PD126" s="327"/>
      <c r="PE126" s="327"/>
      <c r="PF126" s="327"/>
      <c r="PG126" s="327"/>
      <c r="PH126" s="327"/>
      <c r="PI126" s="327"/>
      <c r="PJ126" s="327"/>
      <c r="PK126" s="327"/>
      <c r="PL126" s="327"/>
      <c r="PM126" s="327"/>
      <c r="PN126" s="327"/>
      <c r="PO126" s="327"/>
      <c r="PP126" s="327"/>
      <c r="PQ126" s="327"/>
      <c r="PR126" s="327"/>
      <c r="PS126" s="327"/>
      <c r="PT126" s="327"/>
      <c r="PU126" s="327"/>
      <c r="PV126" s="327"/>
      <c r="PW126" s="327"/>
      <c r="PX126" s="327"/>
      <c r="PY126" s="327"/>
      <c r="PZ126" s="327"/>
      <c r="QA126" s="327"/>
      <c r="QB126" s="327"/>
      <c r="QC126" s="327"/>
      <c r="QD126" s="327"/>
      <c r="QE126" s="327"/>
      <c r="QF126" s="327"/>
      <c r="QG126" s="327"/>
      <c r="QH126" s="327"/>
      <c r="QI126" s="327"/>
      <c r="QJ126" s="327"/>
      <c r="QK126" s="327"/>
      <c r="QL126" s="331"/>
      <c r="QM126" s="331"/>
      <c r="QN126" s="327"/>
      <c r="QO126" s="327"/>
      <c r="QP126" s="327"/>
      <c r="QQ126" s="327"/>
      <c r="QR126" s="327"/>
      <c r="QS126" s="327"/>
      <c r="QT126" s="327"/>
      <c r="QU126" s="327"/>
      <c r="QV126" s="327"/>
      <c r="QW126" s="327"/>
      <c r="QX126" s="327"/>
      <c r="QY126" s="327"/>
      <c r="QZ126" s="327"/>
      <c r="RA126" s="327"/>
      <c r="RB126" s="327"/>
      <c r="RC126" s="327"/>
      <c r="RD126" s="327"/>
      <c r="RE126" s="327"/>
      <c r="RF126" s="327"/>
      <c r="RG126" s="327"/>
      <c r="RH126" s="327"/>
      <c r="RI126" s="327"/>
      <c r="RJ126" s="327"/>
      <c r="RK126" s="327"/>
      <c r="RL126" s="327"/>
      <c r="RM126" s="327"/>
      <c r="RN126" s="327"/>
      <c r="RO126" s="327"/>
      <c r="RP126" s="327"/>
      <c r="RQ126" s="327"/>
      <c r="RR126" s="327"/>
      <c r="RS126" s="327"/>
      <c r="RT126" s="327"/>
      <c r="RU126" s="327"/>
      <c r="RV126" s="327"/>
      <c r="RW126" s="327"/>
      <c r="RX126" s="327"/>
      <c r="RY126" s="327"/>
      <c r="RZ126" s="327"/>
      <c r="SA126" s="327"/>
      <c r="SB126" s="327"/>
      <c r="SC126" s="327"/>
      <c r="SD126" s="327"/>
      <c r="SE126" s="327"/>
      <c r="SF126" s="327"/>
      <c r="SG126" s="327"/>
      <c r="SH126" s="327"/>
      <c r="SI126" s="327"/>
      <c r="SJ126" s="327"/>
      <c r="SK126" s="327"/>
      <c r="SL126" s="327"/>
      <c r="SM126" s="327"/>
      <c r="SN126" s="327"/>
      <c r="SO126" s="327"/>
      <c r="SP126" s="327"/>
      <c r="SQ126" s="327"/>
      <c r="SR126" s="327"/>
      <c r="SS126" s="327"/>
      <c r="ST126" s="327"/>
      <c r="SU126" s="327"/>
      <c r="SV126" s="327"/>
      <c r="SW126" s="327"/>
      <c r="SX126" s="327"/>
      <c r="SY126" s="327"/>
      <c r="SZ126" s="327"/>
      <c r="TA126" s="327"/>
      <c r="TB126" s="327"/>
      <c r="TC126" s="327"/>
      <c r="TD126" s="327"/>
      <c r="TE126" s="327"/>
      <c r="TF126" s="327"/>
      <c r="TG126" s="327"/>
      <c r="TH126" s="327"/>
      <c r="TI126" s="327"/>
      <c r="TJ126" s="327"/>
      <c r="TK126" s="327"/>
      <c r="TL126" s="327"/>
      <c r="TM126" s="327"/>
      <c r="TN126" s="327"/>
      <c r="TO126" s="327"/>
      <c r="TP126" s="327"/>
      <c r="TQ126" s="327"/>
      <c r="TR126" s="327"/>
      <c r="TS126" s="327"/>
      <c r="TT126" s="327"/>
      <c r="TU126" s="327"/>
      <c r="TV126" s="327"/>
      <c r="TW126" s="327"/>
      <c r="TX126" s="327"/>
      <c r="TY126" s="327"/>
      <c r="TZ126" s="327"/>
      <c r="UA126" s="327"/>
      <c r="UB126" s="327"/>
      <c r="UC126" s="327"/>
      <c r="UD126" s="327"/>
      <c r="UE126" s="327"/>
      <c r="UF126" s="327"/>
      <c r="UG126" s="327"/>
      <c r="UH126" s="327"/>
      <c r="UI126" s="327"/>
      <c r="UJ126" s="327"/>
      <c r="UK126" s="327"/>
      <c r="UL126" s="327"/>
      <c r="UM126" s="327"/>
      <c r="UN126" s="327"/>
      <c r="UO126" s="327"/>
      <c r="UP126" s="327"/>
      <c r="UQ126" s="327"/>
      <c r="UR126" s="327"/>
      <c r="US126" s="327"/>
      <c r="UT126" s="327"/>
      <c r="UU126" s="327"/>
      <c r="UV126" s="327"/>
      <c r="UW126" s="327"/>
      <c r="UX126" s="327"/>
      <c r="UY126" s="327"/>
      <c r="UZ126" s="327"/>
      <c r="VA126" s="327"/>
      <c r="VB126" s="327"/>
      <c r="VC126" s="327"/>
      <c r="VD126" s="327"/>
      <c r="VE126" s="327"/>
      <c r="VF126" s="327"/>
      <c r="VG126" s="327"/>
      <c r="VH126" s="327"/>
      <c r="VI126" s="327"/>
      <c r="VJ126" s="327"/>
      <c r="VK126" s="327"/>
      <c r="VL126" s="327"/>
      <c r="VM126" s="327"/>
      <c r="VN126" s="327"/>
      <c r="VO126" s="327"/>
      <c r="VP126" s="327"/>
      <c r="VQ126" s="327"/>
      <c r="VR126" s="327"/>
      <c r="VS126" s="327"/>
      <c r="VT126" s="327"/>
      <c r="VU126" s="327"/>
      <c r="VV126" s="327"/>
      <c r="VW126" s="327"/>
      <c r="VX126" s="327"/>
      <c r="VY126" s="327"/>
      <c r="VZ126" s="327"/>
      <c r="WA126" s="327"/>
      <c r="WB126" s="327"/>
      <c r="WC126" s="327"/>
      <c r="WD126" s="327"/>
      <c r="WE126" s="327"/>
      <c r="WF126" s="327"/>
      <c r="WG126" s="327"/>
      <c r="WH126" s="327"/>
      <c r="WI126" s="327"/>
      <c r="WJ126" s="327"/>
      <c r="WK126" s="327"/>
      <c r="WL126" s="327"/>
      <c r="WM126" s="331"/>
      <c r="WN126" s="332"/>
      <c r="WO126" s="332"/>
      <c r="WP126" s="327"/>
      <c r="WQ126" s="327"/>
      <c r="WR126" s="327"/>
      <c r="WS126" s="327"/>
      <c r="WT126" s="327"/>
      <c r="WU126" s="327"/>
      <c r="WV126" s="327"/>
      <c r="WW126" s="327"/>
      <c r="WX126" s="327"/>
      <c r="WY126" s="327"/>
      <c r="WZ126" s="327"/>
      <c r="XA126" s="327"/>
      <c r="XB126" s="327"/>
      <c r="XC126" s="327"/>
      <c r="XD126" s="327"/>
      <c r="XE126" s="331"/>
      <c r="XF126" s="327"/>
      <c r="XG126" s="327"/>
      <c r="XH126" s="327"/>
      <c r="XI126" s="327"/>
      <c r="XJ126" s="327"/>
      <c r="XK126" s="327"/>
      <c r="XL126" s="327"/>
      <c r="XM126" s="327"/>
      <c r="XN126" s="327"/>
      <c r="XO126" s="327"/>
      <c r="XP126" s="327"/>
      <c r="XQ126" s="327"/>
      <c r="XR126" s="327"/>
      <c r="XS126" s="327"/>
      <c r="XT126" s="327"/>
      <c r="XU126" s="327"/>
      <c r="XV126" s="327"/>
      <c r="XW126" s="327"/>
      <c r="XX126" s="327"/>
      <c r="XY126" s="327"/>
      <c r="XZ126" s="327"/>
      <c r="YA126" s="327"/>
      <c r="YB126" s="327"/>
      <c r="YC126" s="327"/>
      <c r="YD126" s="327"/>
      <c r="YE126" s="327"/>
      <c r="YF126" s="327"/>
      <c r="YG126" s="327"/>
      <c r="YH126" s="327"/>
      <c r="YI126" s="327"/>
      <c r="YJ126" s="331"/>
      <c r="YK126" s="333"/>
      <c r="YL126" s="327"/>
      <c r="YM126" s="327"/>
      <c r="YN126" s="327"/>
      <c r="YO126" s="327"/>
      <c r="YP126" s="327"/>
      <c r="YQ126" s="327"/>
      <c r="YR126" s="327"/>
      <c r="YS126" s="327"/>
      <c r="YT126" s="327"/>
      <c r="YU126" s="327"/>
      <c r="YV126" s="327"/>
      <c r="YW126" s="327"/>
      <c r="YX126" s="327"/>
      <c r="YY126" s="327"/>
      <c r="YZ126" s="327"/>
      <c r="ZA126" s="327"/>
      <c r="ZB126" s="327"/>
      <c r="ZC126" s="327"/>
      <c r="ZD126" s="327"/>
      <c r="ZE126" s="327"/>
      <c r="ZF126" s="327"/>
      <c r="ZG126" s="327"/>
      <c r="ZH126" s="327"/>
      <c r="ZI126" s="327"/>
      <c r="ZJ126" s="327"/>
      <c r="ZK126" s="327"/>
      <c r="ZL126" s="327"/>
      <c r="ZM126" s="327"/>
      <c r="ZN126" s="327"/>
      <c r="ZO126" s="327"/>
      <c r="ZP126" s="327"/>
    </row>
    <row r="127" spans="3:692" s="330" customFormat="1" ht="21">
      <c r="C127" s="329"/>
      <c r="D127" s="329"/>
      <c r="E127" s="329"/>
      <c r="G127" s="331"/>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c r="BZ127" s="327"/>
      <c r="CA127" s="327"/>
      <c r="CB127" s="327"/>
      <c r="CC127" s="327"/>
      <c r="CD127" s="327"/>
      <c r="CE127" s="327"/>
      <c r="CF127" s="327"/>
      <c r="CG127" s="327"/>
      <c r="CH127" s="327"/>
      <c r="CI127" s="327"/>
      <c r="CJ127" s="327"/>
      <c r="CK127" s="327"/>
      <c r="CL127" s="327"/>
      <c r="CM127" s="327"/>
      <c r="CN127" s="327"/>
      <c r="CO127" s="327"/>
      <c r="CP127" s="327"/>
      <c r="CQ127" s="327"/>
      <c r="CR127" s="327"/>
      <c r="CS127" s="327"/>
      <c r="CT127" s="327"/>
      <c r="CU127" s="327"/>
      <c r="CV127" s="327"/>
      <c r="CW127" s="327"/>
      <c r="CX127" s="327"/>
      <c r="CY127" s="327"/>
      <c r="CZ127" s="327"/>
      <c r="DA127" s="327"/>
      <c r="DB127" s="327"/>
      <c r="DC127" s="327"/>
      <c r="DD127" s="327"/>
      <c r="DE127" s="327"/>
      <c r="DF127" s="327"/>
      <c r="DG127" s="327"/>
      <c r="DH127" s="327"/>
      <c r="DI127" s="327"/>
      <c r="DJ127" s="327"/>
      <c r="DK127" s="327"/>
      <c r="DL127" s="327"/>
      <c r="DM127" s="327"/>
      <c r="DN127" s="327"/>
      <c r="DO127" s="327"/>
      <c r="DP127" s="327"/>
      <c r="DQ127" s="327"/>
      <c r="DR127" s="327"/>
      <c r="DS127" s="327"/>
      <c r="DT127" s="327"/>
      <c r="DU127" s="327"/>
      <c r="DV127" s="327"/>
      <c r="DW127" s="327"/>
      <c r="DX127" s="327"/>
      <c r="DY127" s="327"/>
      <c r="DZ127" s="327"/>
      <c r="EA127" s="327"/>
      <c r="EB127" s="327"/>
      <c r="EC127" s="327"/>
      <c r="ED127" s="327"/>
      <c r="EE127" s="327"/>
      <c r="EF127" s="327"/>
      <c r="EG127" s="327"/>
      <c r="EH127" s="327"/>
      <c r="EI127" s="327"/>
      <c r="EJ127" s="327"/>
      <c r="EK127" s="327"/>
      <c r="EL127" s="327"/>
      <c r="EM127" s="327"/>
      <c r="EN127" s="327"/>
      <c r="EO127" s="327"/>
      <c r="EP127" s="327"/>
      <c r="EQ127" s="327"/>
      <c r="ER127" s="327"/>
      <c r="ES127" s="327"/>
      <c r="ET127" s="327"/>
      <c r="EU127" s="327"/>
      <c r="EV127" s="327"/>
      <c r="EW127" s="327"/>
      <c r="EX127" s="327"/>
      <c r="EY127" s="327"/>
      <c r="EZ127" s="327"/>
      <c r="FA127" s="327"/>
      <c r="FB127" s="327"/>
      <c r="FC127" s="327"/>
      <c r="FD127" s="327"/>
      <c r="FE127" s="327"/>
      <c r="FF127" s="327"/>
      <c r="FG127" s="327"/>
      <c r="FH127" s="327"/>
      <c r="FI127" s="327"/>
      <c r="FJ127" s="327"/>
      <c r="FK127" s="327"/>
      <c r="FL127" s="327"/>
      <c r="FM127" s="327"/>
      <c r="FN127" s="327"/>
      <c r="FO127" s="327"/>
      <c r="FP127" s="327"/>
      <c r="FQ127" s="327"/>
      <c r="FR127" s="327"/>
      <c r="FS127" s="327"/>
      <c r="FT127" s="327"/>
      <c r="FU127" s="327"/>
      <c r="FV127" s="327"/>
      <c r="FW127" s="327"/>
      <c r="FX127" s="327"/>
      <c r="FY127" s="327"/>
      <c r="FZ127" s="327"/>
      <c r="GA127" s="327"/>
      <c r="GB127" s="327"/>
      <c r="GC127" s="327"/>
      <c r="GD127" s="327"/>
      <c r="GE127" s="327"/>
      <c r="GF127" s="327"/>
      <c r="GG127" s="327"/>
      <c r="GH127" s="327"/>
      <c r="GI127" s="327"/>
      <c r="GJ127" s="327"/>
      <c r="GK127" s="327"/>
      <c r="GL127" s="327"/>
      <c r="GM127" s="327"/>
      <c r="GN127" s="327"/>
      <c r="GO127" s="327"/>
      <c r="GP127" s="327"/>
      <c r="GQ127" s="327"/>
      <c r="GR127" s="327"/>
      <c r="GS127" s="327"/>
      <c r="GT127" s="327"/>
      <c r="GU127" s="327"/>
      <c r="GV127" s="327"/>
      <c r="GW127" s="327"/>
      <c r="GX127" s="327"/>
      <c r="GY127" s="327"/>
      <c r="GZ127" s="327"/>
      <c r="HA127" s="327"/>
      <c r="HB127" s="327"/>
      <c r="HC127" s="327"/>
      <c r="HD127" s="327"/>
      <c r="HE127" s="327"/>
      <c r="HF127" s="327"/>
      <c r="HG127" s="327"/>
      <c r="HH127" s="327"/>
      <c r="HI127" s="327"/>
      <c r="HJ127" s="327"/>
      <c r="HK127" s="327"/>
      <c r="HL127" s="327"/>
      <c r="HM127" s="327"/>
      <c r="HN127" s="327"/>
      <c r="HO127" s="327"/>
      <c r="HP127" s="327"/>
      <c r="HQ127" s="327"/>
      <c r="HR127" s="327"/>
      <c r="HS127" s="327"/>
      <c r="HT127" s="327"/>
      <c r="HU127" s="327"/>
      <c r="HV127" s="327"/>
      <c r="HW127" s="327"/>
      <c r="HX127" s="327"/>
      <c r="HY127" s="327"/>
      <c r="HZ127" s="327"/>
      <c r="IA127" s="327"/>
      <c r="IB127" s="327"/>
      <c r="IC127" s="327"/>
      <c r="ID127" s="327"/>
      <c r="IE127" s="327"/>
      <c r="IF127" s="327"/>
      <c r="IG127" s="327"/>
      <c r="IH127" s="327"/>
      <c r="II127" s="327"/>
      <c r="IJ127" s="327"/>
      <c r="IK127" s="327"/>
      <c r="IL127" s="327"/>
      <c r="IM127" s="327"/>
      <c r="IN127" s="327"/>
      <c r="IO127" s="327"/>
      <c r="IP127" s="327"/>
      <c r="IQ127" s="327"/>
      <c r="IR127" s="327"/>
      <c r="IS127" s="327"/>
      <c r="IT127" s="327"/>
      <c r="IU127" s="327"/>
      <c r="IV127" s="327"/>
      <c r="IW127" s="327"/>
      <c r="IX127" s="327"/>
      <c r="IY127" s="327"/>
      <c r="IZ127" s="327"/>
      <c r="JA127" s="327"/>
      <c r="JB127" s="327"/>
      <c r="JC127" s="327"/>
      <c r="JD127" s="327"/>
      <c r="JE127" s="327"/>
      <c r="JF127" s="327"/>
      <c r="JG127" s="327"/>
      <c r="JH127" s="327"/>
      <c r="JI127" s="327"/>
      <c r="JJ127" s="327"/>
      <c r="JK127" s="327"/>
      <c r="JL127" s="327"/>
      <c r="JM127" s="327"/>
      <c r="JN127" s="327"/>
      <c r="JO127" s="327"/>
      <c r="JP127" s="327"/>
      <c r="JQ127" s="327"/>
      <c r="JR127" s="327"/>
      <c r="JS127" s="327"/>
      <c r="JT127" s="327"/>
      <c r="JU127" s="327"/>
      <c r="JV127" s="327"/>
      <c r="JW127" s="327"/>
      <c r="JX127" s="327"/>
      <c r="JY127" s="327"/>
      <c r="JZ127" s="327"/>
      <c r="KA127" s="327"/>
      <c r="KB127" s="327"/>
      <c r="KC127" s="327"/>
      <c r="KD127" s="327"/>
      <c r="KE127" s="327"/>
      <c r="KF127" s="327"/>
      <c r="KG127" s="327"/>
      <c r="KH127" s="327"/>
      <c r="KI127" s="327"/>
      <c r="KJ127" s="327"/>
      <c r="KK127" s="327"/>
      <c r="KL127" s="327"/>
      <c r="KM127" s="327"/>
      <c r="KN127" s="327"/>
      <c r="KO127" s="327"/>
      <c r="KP127" s="327"/>
      <c r="KQ127" s="327"/>
      <c r="KR127" s="327"/>
      <c r="KS127" s="327"/>
      <c r="KT127" s="327"/>
      <c r="KU127" s="327"/>
      <c r="KV127" s="327"/>
      <c r="KW127" s="327"/>
      <c r="KX127" s="327"/>
      <c r="KY127" s="327"/>
      <c r="KZ127" s="327"/>
      <c r="LA127" s="327"/>
      <c r="LB127" s="327"/>
      <c r="LC127" s="327"/>
      <c r="LD127" s="327"/>
      <c r="LE127" s="327"/>
      <c r="LF127" s="327"/>
      <c r="LG127" s="327"/>
      <c r="LH127" s="327"/>
      <c r="LI127" s="327"/>
      <c r="LJ127" s="327"/>
      <c r="LK127" s="327"/>
      <c r="LL127" s="327"/>
      <c r="LM127" s="327"/>
      <c r="LN127" s="327"/>
      <c r="LO127" s="327"/>
      <c r="LP127" s="327"/>
      <c r="LQ127" s="327"/>
      <c r="LR127" s="327"/>
      <c r="LS127" s="327"/>
      <c r="LT127" s="327"/>
      <c r="LU127" s="327"/>
      <c r="LV127" s="327"/>
      <c r="LW127" s="327"/>
      <c r="LX127" s="327"/>
      <c r="LY127" s="327"/>
      <c r="LZ127" s="327"/>
      <c r="MA127" s="327"/>
      <c r="MB127" s="327"/>
      <c r="MC127" s="327"/>
      <c r="MD127" s="327"/>
      <c r="ME127" s="327"/>
      <c r="MF127" s="327"/>
      <c r="MG127" s="327"/>
      <c r="MH127" s="327"/>
      <c r="MI127" s="327"/>
      <c r="MJ127" s="327"/>
      <c r="MK127" s="327"/>
      <c r="ML127" s="327"/>
      <c r="MM127" s="327"/>
      <c r="MN127" s="327"/>
      <c r="MO127" s="327"/>
      <c r="MP127" s="327"/>
      <c r="MQ127" s="327"/>
      <c r="MR127" s="327"/>
      <c r="MS127" s="327"/>
      <c r="MT127" s="327"/>
      <c r="MU127" s="327"/>
      <c r="MV127" s="327"/>
      <c r="MW127" s="327"/>
      <c r="MX127" s="327"/>
      <c r="MY127" s="327"/>
      <c r="MZ127" s="327"/>
      <c r="NA127" s="327"/>
      <c r="NB127" s="327"/>
      <c r="NC127" s="327"/>
      <c r="ND127" s="327"/>
      <c r="NE127" s="327"/>
      <c r="NF127" s="327"/>
      <c r="NG127" s="327"/>
      <c r="NH127" s="327"/>
      <c r="NI127" s="327"/>
      <c r="NJ127" s="327"/>
      <c r="NK127" s="327"/>
      <c r="NL127" s="327"/>
      <c r="NM127" s="327"/>
      <c r="NN127" s="327"/>
      <c r="NO127" s="327"/>
      <c r="NP127" s="327"/>
      <c r="NQ127" s="327"/>
      <c r="NR127" s="327"/>
      <c r="NS127" s="327"/>
      <c r="NT127" s="327"/>
      <c r="NU127" s="327"/>
      <c r="NV127" s="327"/>
      <c r="NW127" s="327"/>
      <c r="NX127" s="327"/>
      <c r="NY127" s="327"/>
      <c r="NZ127" s="327"/>
      <c r="OA127" s="327"/>
      <c r="OB127" s="327"/>
      <c r="OC127" s="327"/>
      <c r="OD127" s="327"/>
      <c r="OE127" s="327"/>
      <c r="OF127" s="327"/>
      <c r="OG127" s="327"/>
      <c r="OH127" s="327"/>
      <c r="OI127" s="327"/>
      <c r="OJ127" s="327"/>
      <c r="OK127" s="327"/>
      <c r="OL127" s="327"/>
      <c r="OM127" s="327"/>
      <c r="ON127" s="327"/>
      <c r="OO127" s="327"/>
      <c r="OP127" s="327"/>
      <c r="OQ127" s="327"/>
      <c r="OR127" s="327"/>
      <c r="OS127" s="327"/>
      <c r="OT127" s="327"/>
      <c r="OU127" s="327"/>
      <c r="OV127" s="327"/>
      <c r="OW127" s="327"/>
      <c r="OX127" s="327"/>
      <c r="OY127" s="327"/>
      <c r="OZ127" s="327"/>
      <c r="PA127" s="327"/>
      <c r="PB127" s="327"/>
      <c r="PC127" s="327"/>
      <c r="PD127" s="327"/>
      <c r="PE127" s="327"/>
      <c r="PF127" s="327"/>
      <c r="PG127" s="327"/>
      <c r="PH127" s="327"/>
      <c r="PI127" s="327"/>
      <c r="PJ127" s="327"/>
      <c r="PK127" s="327"/>
      <c r="PL127" s="327"/>
      <c r="PM127" s="327"/>
      <c r="PN127" s="327"/>
      <c r="PO127" s="327"/>
      <c r="PP127" s="327"/>
      <c r="PQ127" s="327"/>
      <c r="PR127" s="327"/>
      <c r="PS127" s="327"/>
      <c r="PT127" s="327"/>
      <c r="PU127" s="327"/>
      <c r="PV127" s="327"/>
      <c r="PW127" s="327"/>
      <c r="PX127" s="327"/>
      <c r="PY127" s="327"/>
      <c r="PZ127" s="327"/>
      <c r="QA127" s="327"/>
      <c r="QB127" s="327"/>
      <c r="QC127" s="327"/>
      <c r="QD127" s="327"/>
      <c r="QE127" s="327"/>
      <c r="QF127" s="327"/>
      <c r="QG127" s="327"/>
      <c r="QH127" s="327"/>
      <c r="QI127" s="327"/>
      <c r="QJ127" s="327"/>
      <c r="QK127" s="327"/>
      <c r="QL127" s="331"/>
      <c r="QM127" s="331"/>
      <c r="QN127" s="327"/>
      <c r="QO127" s="327"/>
      <c r="QP127" s="327"/>
      <c r="QQ127" s="327"/>
      <c r="QR127" s="327"/>
      <c r="QS127" s="327"/>
      <c r="QT127" s="327"/>
      <c r="QU127" s="327"/>
      <c r="QV127" s="327"/>
      <c r="QW127" s="327"/>
      <c r="QX127" s="327"/>
      <c r="QY127" s="327"/>
      <c r="QZ127" s="327"/>
      <c r="RA127" s="327"/>
      <c r="RB127" s="327"/>
      <c r="RC127" s="327"/>
      <c r="RD127" s="327"/>
      <c r="RE127" s="327"/>
      <c r="RF127" s="327"/>
      <c r="RG127" s="327"/>
      <c r="RH127" s="327"/>
      <c r="RI127" s="327"/>
      <c r="RJ127" s="327"/>
      <c r="RK127" s="327"/>
      <c r="RL127" s="327"/>
      <c r="RM127" s="327"/>
      <c r="RN127" s="327"/>
      <c r="RO127" s="327"/>
      <c r="RP127" s="327"/>
      <c r="RQ127" s="327"/>
      <c r="RR127" s="327"/>
      <c r="RS127" s="327"/>
      <c r="RT127" s="327"/>
      <c r="RU127" s="327"/>
      <c r="RV127" s="327"/>
      <c r="RW127" s="327"/>
      <c r="RX127" s="327"/>
      <c r="RY127" s="327"/>
      <c r="RZ127" s="327"/>
      <c r="SA127" s="327"/>
      <c r="SB127" s="327"/>
      <c r="SC127" s="327"/>
      <c r="SD127" s="327"/>
      <c r="SE127" s="327"/>
      <c r="SF127" s="327"/>
      <c r="SG127" s="327"/>
      <c r="SH127" s="327"/>
      <c r="SI127" s="327"/>
      <c r="SJ127" s="327"/>
      <c r="SK127" s="327"/>
      <c r="SL127" s="327"/>
      <c r="SM127" s="327"/>
      <c r="SN127" s="327"/>
      <c r="SO127" s="327"/>
      <c r="SP127" s="327"/>
      <c r="SQ127" s="327"/>
      <c r="SR127" s="327"/>
      <c r="SS127" s="327"/>
      <c r="ST127" s="327"/>
      <c r="SU127" s="327"/>
      <c r="SV127" s="327"/>
      <c r="SW127" s="327"/>
      <c r="SX127" s="327"/>
      <c r="SY127" s="327"/>
      <c r="SZ127" s="327"/>
      <c r="TA127" s="327"/>
      <c r="TB127" s="327"/>
      <c r="TC127" s="327"/>
      <c r="TD127" s="327"/>
      <c r="TE127" s="327"/>
      <c r="TF127" s="327"/>
      <c r="TG127" s="327"/>
      <c r="TH127" s="327"/>
      <c r="TI127" s="327"/>
      <c r="TJ127" s="327"/>
      <c r="TK127" s="327"/>
      <c r="TL127" s="327"/>
      <c r="TM127" s="327"/>
      <c r="TN127" s="327"/>
      <c r="TO127" s="327"/>
      <c r="TP127" s="327"/>
      <c r="TQ127" s="327"/>
      <c r="TR127" s="327"/>
      <c r="TS127" s="327"/>
      <c r="TT127" s="327"/>
      <c r="TU127" s="327"/>
      <c r="TV127" s="327"/>
      <c r="TW127" s="327"/>
      <c r="TX127" s="327"/>
      <c r="TY127" s="327"/>
      <c r="TZ127" s="327"/>
      <c r="UA127" s="327"/>
      <c r="UB127" s="327"/>
      <c r="UC127" s="327"/>
      <c r="UD127" s="327"/>
      <c r="UE127" s="327"/>
      <c r="UF127" s="327"/>
      <c r="UG127" s="327"/>
      <c r="UH127" s="327"/>
      <c r="UI127" s="327"/>
      <c r="UJ127" s="327"/>
      <c r="UK127" s="327"/>
      <c r="UL127" s="327"/>
      <c r="UM127" s="327"/>
      <c r="UN127" s="327"/>
      <c r="UO127" s="327"/>
      <c r="UP127" s="327"/>
      <c r="UQ127" s="327"/>
      <c r="UR127" s="327"/>
      <c r="US127" s="327"/>
      <c r="UT127" s="327"/>
      <c r="UU127" s="327"/>
      <c r="UV127" s="327"/>
      <c r="UW127" s="327"/>
      <c r="UX127" s="327"/>
      <c r="UY127" s="327"/>
      <c r="UZ127" s="327"/>
      <c r="VA127" s="327"/>
      <c r="VB127" s="327"/>
      <c r="VC127" s="327"/>
      <c r="VD127" s="327"/>
      <c r="VE127" s="327"/>
      <c r="VF127" s="327"/>
      <c r="VG127" s="327"/>
      <c r="VH127" s="327"/>
      <c r="VI127" s="327"/>
      <c r="VJ127" s="327"/>
      <c r="VK127" s="327"/>
      <c r="VL127" s="327"/>
      <c r="VM127" s="327"/>
      <c r="VN127" s="327"/>
      <c r="VO127" s="327"/>
      <c r="VP127" s="327"/>
      <c r="VQ127" s="327"/>
      <c r="VR127" s="327"/>
      <c r="VS127" s="327"/>
      <c r="VT127" s="327"/>
      <c r="VU127" s="327"/>
      <c r="VV127" s="327"/>
      <c r="VW127" s="327"/>
      <c r="VX127" s="327"/>
      <c r="VY127" s="327"/>
      <c r="VZ127" s="327"/>
      <c r="WA127" s="327"/>
      <c r="WB127" s="327"/>
      <c r="WC127" s="327"/>
      <c r="WD127" s="327"/>
      <c r="WE127" s="327"/>
      <c r="WF127" s="327"/>
      <c r="WG127" s="327"/>
      <c r="WH127" s="327"/>
      <c r="WI127" s="327"/>
      <c r="WJ127" s="327"/>
      <c r="WK127" s="327"/>
      <c r="WL127" s="327"/>
      <c r="WM127" s="331"/>
      <c r="WN127" s="332"/>
      <c r="WO127" s="332"/>
      <c r="WP127" s="327"/>
      <c r="WQ127" s="327"/>
      <c r="WR127" s="327"/>
      <c r="WS127" s="327"/>
      <c r="WT127" s="327"/>
      <c r="WU127" s="327"/>
      <c r="WV127" s="327"/>
      <c r="WW127" s="327"/>
      <c r="WX127" s="327"/>
      <c r="WY127" s="327"/>
      <c r="WZ127" s="327"/>
      <c r="XA127" s="327"/>
      <c r="XB127" s="327"/>
      <c r="XC127" s="327"/>
      <c r="XD127" s="327"/>
      <c r="XE127" s="331"/>
      <c r="XF127" s="327"/>
      <c r="XG127" s="327"/>
      <c r="XH127" s="327"/>
      <c r="XI127" s="327"/>
      <c r="XJ127" s="327"/>
      <c r="XK127" s="327"/>
      <c r="XL127" s="327"/>
      <c r="XM127" s="327"/>
      <c r="XN127" s="327"/>
      <c r="XO127" s="327"/>
      <c r="XP127" s="327"/>
      <c r="XQ127" s="327"/>
      <c r="XR127" s="327"/>
      <c r="XS127" s="327"/>
      <c r="XT127" s="327"/>
      <c r="XU127" s="327"/>
      <c r="XV127" s="327"/>
      <c r="XW127" s="327"/>
      <c r="XX127" s="327"/>
      <c r="XY127" s="327"/>
      <c r="XZ127" s="327"/>
      <c r="YA127" s="327"/>
      <c r="YB127" s="327"/>
      <c r="YC127" s="327"/>
      <c r="YD127" s="327"/>
      <c r="YE127" s="327"/>
      <c r="YF127" s="327"/>
      <c r="YG127" s="327"/>
      <c r="YH127" s="327"/>
      <c r="YI127" s="327"/>
      <c r="YJ127" s="331"/>
      <c r="YK127" s="333"/>
      <c r="YL127" s="327"/>
      <c r="YM127" s="327"/>
      <c r="YN127" s="327"/>
      <c r="YO127" s="327"/>
      <c r="YP127" s="327"/>
      <c r="YQ127" s="327"/>
      <c r="YR127" s="327"/>
      <c r="YS127" s="327"/>
      <c r="YT127" s="327"/>
      <c r="YU127" s="327"/>
      <c r="YV127" s="327"/>
      <c r="YW127" s="327"/>
      <c r="YX127" s="327"/>
      <c r="YY127" s="327"/>
      <c r="YZ127" s="327"/>
      <c r="ZA127" s="327"/>
      <c r="ZB127" s="327"/>
      <c r="ZC127" s="327"/>
      <c r="ZD127" s="327"/>
      <c r="ZE127" s="327"/>
      <c r="ZF127" s="327"/>
      <c r="ZG127" s="327"/>
      <c r="ZH127" s="327"/>
      <c r="ZI127" s="327"/>
      <c r="ZJ127" s="327"/>
      <c r="ZK127" s="327"/>
      <c r="ZL127" s="327"/>
      <c r="ZM127" s="327"/>
      <c r="ZN127" s="327"/>
      <c r="ZO127" s="327"/>
      <c r="ZP127" s="327"/>
    </row>
  </sheetData>
  <mergeCells count="3">
    <mergeCell ref="AA3:AF3"/>
    <mergeCell ref="AI3:AJ3"/>
    <mergeCell ref="AK3:AP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U119"/>
  <sheetViews>
    <sheetView topLeftCell="C83" workbookViewId="0">
      <selection activeCell="G100" sqref="G100"/>
    </sheetView>
  </sheetViews>
  <sheetFormatPr defaultColWidth="14" defaultRowHeight="20.25"/>
  <cols>
    <col min="1" max="1" width="18.75" style="6" customWidth="1"/>
    <col min="2" max="2" width="7.125" style="1" customWidth="1"/>
    <col min="3" max="3" width="22.125" style="1" customWidth="1"/>
    <col min="4" max="4" width="7.75" style="2" customWidth="1"/>
    <col min="5" max="5" width="10.75" style="2" bestFit="1" customWidth="1"/>
    <col min="6" max="6" width="9.25" style="1" customWidth="1"/>
    <col min="7" max="10" width="22.25" style="4" customWidth="1"/>
    <col min="11" max="11" width="9.75" style="4" customWidth="1"/>
    <col min="12" max="12" width="22.25" style="4" customWidth="1"/>
    <col min="13" max="13" width="11.625" style="4" customWidth="1"/>
    <col min="14" max="14" width="15.875" style="5" customWidth="1"/>
    <col min="15" max="15" width="22.25" style="4" customWidth="1"/>
    <col min="16" max="16" width="17.875" style="4" hidden="1" customWidth="1"/>
    <col min="17" max="19" width="22.25" style="4" customWidth="1"/>
    <col min="20" max="20" width="9.75" style="4" customWidth="1"/>
    <col min="21" max="21" width="22.25" style="4" customWidth="1"/>
    <col min="22" max="22" width="9.75" style="4" customWidth="1"/>
    <col min="23" max="23" width="1" style="5" customWidth="1"/>
    <col min="24" max="24" width="22.25" style="4" customWidth="1"/>
    <col min="25" max="25" width="22.25" style="4" hidden="1" customWidth="1"/>
    <col min="26" max="28" width="22.25" style="4" customWidth="1"/>
    <col min="29" max="29" width="9.75" style="4" customWidth="1"/>
    <col min="30" max="30" width="22.25" style="4" customWidth="1"/>
    <col min="31" max="31" width="9.75" style="4" customWidth="1"/>
    <col min="32" max="32" width="1" style="5" customWidth="1"/>
    <col min="33" max="36" width="22.25" style="4" customWidth="1"/>
    <col min="37" max="37" width="9.75" style="4" customWidth="1"/>
    <col min="38" max="38" width="22.25" style="4" customWidth="1"/>
    <col min="39" max="39" width="9.75" style="4" customWidth="1"/>
    <col min="40" max="40" width="1" style="5" customWidth="1"/>
    <col min="41" max="44" width="22.25" style="4" customWidth="1"/>
    <col min="45" max="45" width="9.75" style="4" customWidth="1"/>
    <col min="46" max="46" width="22.25" style="4" customWidth="1"/>
    <col min="47" max="47" width="9.75" style="4" customWidth="1"/>
    <col min="48" max="48" width="14" style="6"/>
    <col min="49" max="49" width="23.375" style="6" customWidth="1"/>
    <col min="50" max="16384" width="14" style="6"/>
  </cols>
  <sheetData>
    <row r="1" spans="2:47" hidden="1">
      <c r="G1" s="3"/>
      <c r="O1" s="3"/>
      <c r="P1" s="3"/>
      <c r="X1" s="3"/>
      <c r="Y1" s="3"/>
      <c r="AG1" s="3"/>
      <c r="AO1" s="3"/>
    </row>
    <row r="2" spans="2:47" hidden="1">
      <c r="G2" s="3"/>
      <c r="O2" s="3"/>
      <c r="P2" s="3"/>
      <c r="X2" s="3"/>
      <c r="Y2" s="3"/>
      <c r="AG2" s="3"/>
      <c r="AO2" s="3"/>
    </row>
    <row r="3" spans="2:47">
      <c r="B3" s="7" t="s">
        <v>0</v>
      </c>
      <c r="G3" s="3"/>
      <c r="K3" s="8" t="s">
        <v>1</v>
      </c>
      <c r="O3" s="3"/>
      <c r="P3" s="3"/>
      <c r="X3" s="3"/>
      <c r="Y3" s="3"/>
      <c r="AG3" s="3"/>
      <c r="AO3" s="3"/>
    </row>
    <row r="4" spans="2:47" ht="3" customHeight="1">
      <c r="B4" s="9"/>
      <c r="C4" s="9"/>
      <c r="D4" s="10"/>
      <c r="E4" s="10"/>
    </row>
    <row r="5" spans="2:47" s="7" customFormat="1" ht="30.75" customHeight="1">
      <c r="B5" s="11"/>
      <c r="C5" s="12"/>
      <c r="D5" s="13"/>
      <c r="E5" s="14"/>
      <c r="G5" s="15" t="s">
        <v>2</v>
      </c>
      <c r="H5" s="16"/>
      <c r="I5" s="16"/>
      <c r="J5" s="16"/>
      <c r="K5" s="16"/>
      <c r="L5" s="16"/>
      <c r="M5" s="17"/>
      <c r="N5" s="18"/>
      <c r="O5" s="19" t="s">
        <v>3</v>
      </c>
      <c r="P5" s="20"/>
      <c r="Q5" s="20"/>
      <c r="R5" s="20"/>
      <c r="S5" s="20"/>
      <c r="T5" s="20"/>
      <c r="U5" s="20"/>
      <c r="V5" s="21"/>
      <c r="W5" s="22"/>
      <c r="X5" s="23" t="s">
        <v>4</v>
      </c>
      <c r="Y5" s="24"/>
      <c r="Z5" s="24"/>
      <c r="AA5" s="24"/>
      <c r="AB5" s="24"/>
      <c r="AC5" s="24"/>
      <c r="AD5" s="24"/>
      <c r="AE5" s="25"/>
      <c r="AF5" s="22"/>
      <c r="AG5" s="26" t="s">
        <v>5</v>
      </c>
      <c r="AH5" s="27"/>
      <c r="AI5" s="27"/>
      <c r="AJ5" s="27"/>
      <c r="AK5" s="27"/>
      <c r="AL5" s="27"/>
      <c r="AM5" s="28"/>
      <c r="AN5" s="22"/>
      <c r="AO5" s="29" t="s">
        <v>6</v>
      </c>
      <c r="AP5" s="30"/>
      <c r="AQ5" s="30"/>
      <c r="AR5" s="30"/>
      <c r="AS5" s="30"/>
      <c r="AT5" s="30"/>
      <c r="AU5" s="31"/>
    </row>
    <row r="6" spans="2:47" s="7" customFormat="1" ht="30.75" customHeight="1">
      <c r="B6" s="32" t="s">
        <v>7</v>
      </c>
      <c r="C6" s="32" t="s">
        <v>8</v>
      </c>
      <c r="D6" s="32" t="s">
        <v>9</v>
      </c>
      <c r="E6" s="33" t="s">
        <v>10</v>
      </c>
      <c r="G6" s="34" t="s">
        <v>8</v>
      </c>
      <c r="H6" s="34" t="s">
        <v>11</v>
      </c>
      <c r="I6" s="34" t="s">
        <v>12</v>
      </c>
      <c r="J6" s="35" t="s">
        <v>13</v>
      </c>
      <c r="K6" s="36"/>
      <c r="L6" s="35" t="s">
        <v>14</v>
      </c>
      <c r="M6" s="36"/>
      <c r="N6" s="22"/>
      <c r="O6" s="34" t="s">
        <v>8</v>
      </c>
      <c r="P6" s="37"/>
      <c r="Q6" s="34" t="s">
        <v>11</v>
      </c>
      <c r="R6" s="34" t="s">
        <v>12</v>
      </c>
      <c r="S6" s="35" t="s">
        <v>13</v>
      </c>
      <c r="T6" s="36"/>
      <c r="U6" s="35" t="s">
        <v>14</v>
      </c>
      <c r="V6" s="36"/>
      <c r="W6" s="22"/>
      <c r="X6" s="34" t="s">
        <v>8</v>
      </c>
      <c r="Y6" s="38"/>
      <c r="Z6" s="34" t="s">
        <v>11</v>
      </c>
      <c r="AA6" s="34" t="s">
        <v>12</v>
      </c>
      <c r="AB6" s="35" t="s">
        <v>13</v>
      </c>
      <c r="AC6" s="36"/>
      <c r="AD6" s="35" t="s">
        <v>14</v>
      </c>
      <c r="AE6" s="36"/>
      <c r="AF6" s="22"/>
      <c r="AG6" s="34" t="s">
        <v>8</v>
      </c>
      <c r="AH6" s="34" t="s">
        <v>11</v>
      </c>
      <c r="AI6" s="34" t="s">
        <v>12</v>
      </c>
      <c r="AJ6" s="35" t="s">
        <v>13</v>
      </c>
      <c r="AK6" s="36"/>
      <c r="AL6" s="35" t="s">
        <v>14</v>
      </c>
      <c r="AM6" s="36"/>
      <c r="AN6" s="22"/>
      <c r="AO6" s="34" t="s">
        <v>8</v>
      </c>
      <c r="AP6" s="34" t="s">
        <v>11</v>
      </c>
      <c r="AQ6" s="34" t="s">
        <v>12</v>
      </c>
      <c r="AR6" s="35" t="s">
        <v>13</v>
      </c>
      <c r="AS6" s="36"/>
      <c r="AT6" s="35" t="s">
        <v>14</v>
      </c>
      <c r="AU6" s="36"/>
    </row>
    <row r="7" spans="2:47" s="7" customFormat="1" ht="30.75" customHeight="1">
      <c r="B7" s="39"/>
      <c r="C7" s="40"/>
      <c r="D7" s="41"/>
      <c r="E7" s="42"/>
      <c r="G7" s="43" t="s">
        <v>15</v>
      </c>
      <c r="H7" s="43" t="s">
        <v>15</v>
      </c>
      <c r="I7" s="43" t="s">
        <v>15</v>
      </c>
      <c r="J7" s="43" t="s">
        <v>15</v>
      </c>
      <c r="K7" s="43" t="s">
        <v>16</v>
      </c>
      <c r="L7" s="43" t="s">
        <v>15</v>
      </c>
      <c r="M7" s="43" t="s">
        <v>16</v>
      </c>
      <c r="N7" s="22"/>
      <c r="O7" s="43" t="s">
        <v>15</v>
      </c>
      <c r="P7" s="44"/>
      <c r="Q7" s="43" t="s">
        <v>15</v>
      </c>
      <c r="R7" s="43" t="s">
        <v>15</v>
      </c>
      <c r="S7" s="43" t="s">
        <v>15</v>
      </c>
      <c r="T7" s="43" t="s">
        <v>16</v>
      </c>
      <c r="U7" s="43" t="s">
        <v>15</v>
      </c>
      <c r="V7" s="43" t="s">
        <v>16</v>
      </c>
      <c r="W7" s="22"/>
      <c r="X7" s="43" t="s">
        <v>15</v>
      </c>
      <c r="Y7" s="45"/>
      <c r="Z7" s="43" t="s">
        <v>15</v>
      </c>
      <c r="AA7" s="43" t="s">
        <v>15</v>
      </c>
      <c r="AB7" s="43" t="s">
        <v>15</v>
      </c>
      <c r="AC7" s="43" t="s">
        <v>16</v>
      </c>
      <c r="AD7" s="43" t="s">
        <v>15</v>
      </c>
      <c r="AE7" s="43" t="s">
        <v>16</v>
      </c>
      <c r="AF7" s="22"/>
      <c r="AG7" s="43" t="s">
        <v>15</v>
      </c>
      <c r="AH7" s="43" t="s">
        <v>15</v>
      </c>
      <c r="AI7" s="43" t="s">
        <v>15</v>
      </c>
      <c r="AJ7" s="43" t="s">
        <v>15</v>
      </c>
      <c r="AK7" s="43" t="s">
        <v>16</v>
      </c>
      <c r="AL7" s="43" t="s">
        <v>15</v>
      </c>
      <c r="AM7" s="43" t="s">
        <v>16</v>
      </c>
      <c r="AN7" s="22"/>
      <c r="AO7" s="43" t="s">
        <v>15</v>
      </c>
      <c r="AP7" s="43" t="s">
        <v>15</v>
      </c>
      <c r="AQ7" s="43" t="s">
        <v>15</v>
      </c>
      <c r="AR7" s="43" t="s">
        <v>15</v>
      </c>
      <c r="AS7" s="43" t="s">
        <v>16</v>
      </c>
      <c r="AT7" s="43" t="s">
        <v>15</v>
      </c>
      <c r="AU7" s="43" t="s">
        <v>16</v>
      </c>
    </row>
    <row r="8" spans="2:47" ht="30.75" customHeight="1">
      <c r="B8" s="46"/>
      <c r="C8" s="47" t="s">
        <v>17</v>
      </c>
      <c r="D8" s="47"/>
      <c r="E8" s="48"/>
      <c r="F8" s="2"/>
      <c r="G8" s="49">
        <f>SUM(G12:G83)</f>
        <v>186469213</v>
      </c>
      <c r="H8" s="49">
        <f>SUM(H12:H83)</f>
        <v>7215233.6799999997</v>
      </c>
      <c r="I8" s="49">
        <f>SUM(I12:I83)</f>
        <v>32100388.259999994</v>
      </c>
      <c r="J8" s="49">
        <f>+H8+I8</f>
        <v>39315621.939999998</v>
      </c>
      <c r="K8" s="50">
        <f>(J8/G8)*100</f>
        <v>21.084242973664505</v>
      </c>
      <c r="L8" s="51">
        <f>+G8-J8</f>
        <v>147153591.06</v>
      </c>
      <c r="M8" s="50">
        <f>(L8/G8)*100</f>
        <v>78.915757026335498</v>
      </c>
      <c r="O8" s="49">
        <f>SUM(O12:O83)</f>
        <v>121054838</v>
      </c>
      <c r="P8" s="49"/>
      <c r="Q8" s="49">
        <f>SUM(Q12:Q83)</f>
        <v>6325313.6799999997</v>
      </c>
      <c r="R8" s="49">
        <f>SUM(R12:R83)</f>
        <v>20438248.259999998</v>
      </c>
      <c r="S8" s="49">
        <f>+Q8+R8</f>
        <v>26763561.939999998</v>
      </c>
      <c r="T8" s="50">
        <f>(S8/$O8)*100</f>
        <v>22.108626455722487</v>
      </c>
      <c r="U8" s="51">
        <f>+O8-S8</f>
        <v>94291276.060000002</v>
      </c>
      <c r="V8" s="50">
        <f>(U8/$O8)*100</f>
        <v>77.891373544277513</v>
      </c>
      <c r="X8" s="49">
        <f>SUM(X12:X83)</f>
        <v>12067275</v>
      </c>
      <c r="Y8" s="52"/>
      <c r="Z8" s="49">
        <f>SUM(Z12:Z83)</f>
        <v>0</v>
      </c>
      <c r="AA8" s="49">
        <f>SUM(AA12:AA83)</f>
        <v>7928350</v>
      </c>
      <c r="AB8" s="49">
        <f>+Z8+AA8</f>
        <v>7928350</v>
      </c>
      <c r="AC8" s="50">
        <f>(AB8/$O8)*100</f>
        <v>6.5493871463443698</v>
      </c>
      <c r="AD8" s="51">
        <f>+X8-AB8</f>
        <v>4138925</v>
      </c>
      <c r="AE8" s="50">
        <f>(AD8/$O8)*100</f>
        <v>3.4190496376526478</v>
      </c>
      <c r="AG8" s="49">
        <f>SUM(AG12:AG83)</f>
        <v>0</v>
      </c>
      <c r="AH8" s="49">
        <f>SUM(AH12:AH83)</f>
        <v>0</v>
      </c>
      <c r="AI8" s="49">
        <f>SUM(AI12:AI83)</f>
        <v>0</v>
      </c>
      <c r="AJ8" s="49">
        <f>+AH8+AI8</f>
        <v>0</v>
      </c>
      <c r="AK8" s="50">
        <f>(AJ8/$O8)*100</f>
        <v>0</v>
      </c>
      <c r="AL8" s="51">
        <f>+AG8-AJ8</f>
        <v>0</v>
      </c>
      <c r="AM8" s="50">
        <f>(AL8/$O8)*100</f>
        <v>0</v>
      </c>
      <c r="AO8" s="49">
        <f>SUM(AO12:AO83)</f>
        <v>53347100</v>
      </c>
      <c r="AP8" s="49">
        <f>SUM(AP12:AP83)</f>
        <v>889920</v>
      </c>
      <c r="AQ8" s="49">
        <f>SUM(AQ12:AQ83)</f>
        <v>3733790</v>
      </c>
      <c r="AR8" s="49">
        <f>+AP8+AQ8</f>
        <v>4623710</v>
      </c>
      <c r="AS8" s="50">
        <f>(AR8/AO8)*100</f>
        <v>8.6672190240894071</v>
      </c>
      <c r="AT8" s="51">
        <f>+AO8-AR8</f>
        <v>48723390</v>
      </c>
      <c r="AU8" s="50">
        <f>(AT8/AO8)*100</f>
        <v>91.332780975910595</v>
      </c>
    </row>
    <row r="9" spans="2:47" ht="30.75" customHeight="1">
      <c r="B9" s="46"/>
      <c r="C9" s="47" t="s">
        <v>18</v>
      </c>
      <c r="D9" s="53"/>
      <c r="E9" s="54"/>
      <c r="F9" s="2"/>
      <c r="G9" s="49">
        <f>SUM(G84:G98)</f>
        <v>568006687</v>
      </c>
      <c r="H9" s="49">
        <f>SUM(H84:H98)</f>
        <v>8673156.0199999996</v>
      </c>
      <c r="I9" s="49">
        <f>SUM(I84:I98)</f>
        <v>132868485.92</v>
      </c>
      <c r="J9" s="49">
        <f>+H9+I9</f>
        <v>141541641.94</v>
      </c>
      <c r="K9" s="50">
        <f>(J9/G9)*100</f>
        <v>24.919009789756224</v>
      </c>
      <c r="L9" s="51">
        <f>+G9-J9</f>
        <v>426465045.06</v>
      </c>
      <c r="M9" s="50">
        <f>(L9/G9)*100</f>
        <v>75.080990210243769</v>
      </c>
      <c r="O9" s="49">
        <f>SUM(O84:O98)</f>
        <v>81685762</v>
      </c>
      <c r="P9" s="49"/>
      <c r="Q9" s="49">
        <f>SUM(Q84:Q98)</f>
        <v>8673156.0199999996</v>
      </c>
      <c r="R9" s="49">
        <f>SUM(R84:R98)</f>
        <v>12531811.199999999</v>
      </c>
      <c r="S9" s="49">
        <f>+Q9+R9</f>
        <v>21204967.219999999</v>
      </c>
      <c r="T9" s="50">
        <f>(S9/$O9)*100</f>
        <v>25.959196193823836</v>
      </c>
      <c r="U9" s="51">
        <f>+O9-S9</f>
        <v>60480794.780000001</v>
      </c>
      <c r="V9" s="50">
        <f>(U9/$O9)*100</f>
        <v>74.040803806176157</v>
      </c>
      <c r="X9" s="49">
        <f>SUM(X84:X98)</f>
        <v>365848325</v>
      </c>
      <c r="Y9" s="52"/>
      <c r="Z9" s="49">
        <f>SUM(Z84:Z98)</f>
        <v>0</v>
      </c>
      <c r="AA9" s="49">
        <f>SUM(AA84:AA98)</f>
        <v>120336674.72</v>
      </c>
      <c r="AB9" s="49">
        <f>+Z9+AA9</f>
        <v>120336674.72</v>
      </c>
      <c r="AC9" s="50">
        <f>(AB9/$O9)*100</f>
        <v>147.31658464543673</v>
      </c>
      <c r="AD9" s="51">
        <f>+X9-AB9</f>
        <v>245511650.28</v>
      </c>
      <c r="AE9" s="50">
        <f>(AD9/$O9)*100</f>
        <v>300.55623436554345</v>
      </c>
      <c r="AG9" s="49">
        <f>SUM(AG84:AG98)</f>
        <v>0</v>
      </c>
      <c r="AH9" s="49">
        <f>SUM(AH84:AH98)</f>
        <v>0</v>
      </c>
      <c r="AI9" s="49">
        <f>SUM(AI84:AI98)</f>
        <v>0</v>
      </c>
      <c r="AJ9" s="49">
        <f>+AH9+AI9</f>
        <v>0</v>
      </c>
      <c r="AK9" s="50">
        <f>(AJ9/$O9)*100</f>
        <v>0</v>
      </c>
      <c r="AL9" s="51">
        <f>+AG9-AJ9</f>
        <v>0</v>
      </c>
      <c r="AM9" s="50">
        <f>(AL9/$O9)*100</f>
        <v>0</v>
      </c>
      <c r="AO9" s="49">
        <f>SUM(AO84:AO98)</f>
        <v>120472600</v>
      </c>
      <c r="AP9" s="49">
        <f>SUM(AP84:AP98)</f>
        <v>0</v>
      </c>
      <c r="AQ9" s="49">
        <f>SUM(AQ84:AQ98)</f>
        <v>0</v>
      </c>
      <c r="AR9" s="49">
        <f>+AP9+AQ9</f>
        <v>0</v>
      </c>
      <c r="AS9" s="50">
        <f>(AR9/AO9)*100</f>
        <v>0</v>
      </c>
      <c r="AT9" s="51">
        <f>+AO9-AR9</f>
        <v>120472600</v>
      </c>
      <c r="AU9" s="50">
        <f>(AT9/AO9)*100</f>
        <v>100</v>
      </c>
    </row>
    <row r="10" spans="2:47" ht="5.25" customHeight="1">
      <c r="B10" s="6"/>
      <c r="C10" s="6"/>
      <c r="D10" s="6"/>
      <c r="E10" s="6"/>
      <c r="F10" s="6"/>
      <c r="G10" s="55"/>
      <c r="H10" s="55"/>
      <c r="I10" s="55"/>
      <c r="J10" s="55"/>
      <c r="K10" s="56"/>
      <c r="L10" s="57"/>
      <c r="M10" s="56"/>
      <c r="O10" s="55"/>
      <c r="P10" s="55"/>
      <c r="Q10" s="55"/>
      <c r="R10" s="55"/>
      <c r="S10" s="55"/>
      <c r="T10" s="56"/>
      <c r="U10" s="57"/>
      <c r="V10" s="56"/>
      <c r="X10" s="55"/>
      <c r="Y10" s="58"/>
      <c r="Z10" s="55"/>
      <c r="AA10" s="55"/>
      <c r="AB10" s="55"/>
      <c r="AC10" s="56"/>
      <c r="AD10" s="57"/>
      <c r="AE10" s="56"/>
      <c r="AG10" s="55"/>
      <c r="AH10" s="55"/>
      <c r="AI10" s="55"/>
      <c r="AJ10" s="55"/>
      <c r="AK10" s="56"/>
      <c r="AL10" s="57"/>
      <c r="AM10" s="56"/>
      <c r="AO10" s="55"/>
      <c r="AP10" s="55"/>
      <c r="AQ10" s="55"/>
      <c r="AR10" s="55"/>
      <c r="AS10" s="56"/>
      <c r="AT10" s="57"/>
      <c r="AU10" s="56"/>
    </row>
    <row r="11" spans="2:47" ht="30.75" customHeight="1">
      <c r="B11" s="46" t="s">
        <v>2</v>
      </c>
      <c r="C11" s="59"/>
      <c r="D11" s="47"/>
      <c r="E11" s="48"/>
      <c r="G11" s="49">
        <f>SUM(G12:G98)</f>
        <v>754475900</v>
      </c>
      <c r="H11" s="49">
        <f>SUM(H12:H98)</f>
        <v>15888389.699999996</v>
      </c>
      <c r="I11" s="49">
        <f>SUM(I12:I98)</f>
        <v>164968874.18000001</v>
      </c>
      <c r="J11" s="49">
        <f>+H11+I11</f>
        <v>180857263.88</v>
      </c>
      <c r="K11" s="50">
        <f>(J11/G11)*100</f>
        <v>23.971244658709441</v>
      </c>
      <c r="L11" s="51">
        <f>+G11-J11</f>
        <v>573618636.12</v>
      </c>
      <c r="M11" s="50">
        <f>(L11/G11)*100</f>
        <v>76.028755341290548</v>
      </c>
      <c r="O11" s="49">
        <f>SUM(O12:O98)</f>
        <v>202740600</v>
      </c>
      <c r="P11" s="49"/>
      <c r="Q11" s="49">
        <f>SUM(Q12:Q98)</f>
        <v>14998469.699999996</v>
      </c>
      <c r="R11" s="49">
        <f>SUM(R12:R98)</f>
        <v>32970059.459999997</v>
      </c>
      <c r="S11" s="49">
        <f>+Q11+R11</f>
        <v>47968529.159999996</v>
      </c>
      <c r="T11" s="50">
        <f>(S11/O11)*100</f>
        <v>23.66005090248327</v>
      </c>
      <c r="U11" s="51">
        <f>+O11-S11</f>
        <v>154772070.84</v>
      </c>
      <c r="V11" s="50">
        <f>(U11/O11)*100</f>
        <v>76.339949097516737</v>
      </c>
      <c r="X11" s="49">
        <f>SUM(X12:X98)</f>
        <v>377915600</v>
      </c>
      <c r="Y11" s="52"/>
      <c r="Z11" s="49">
        <f>SUM(Z12:Z98)</f>
        <v>0</v>
      </c>
      <c r="AA11" s="49">
        <f>SUM(AA12:AA98)</f>
        <v>128265024.72</v>
      </c>
      <c r="AB11" s="49">
        <f t="shared" ref="AB11" si="0">+Z11+AA11</f>
        <v>128265024.72</v>
      </c>
      <c r="AC11" s="50">
        <f>(AB11/X11)*100</f>
        <v>33.940124387561667</v>
      </c>
      <c r="AD11" s="51">
        <f t="shared" ref="AD11" si="1">+X11-AB11</f>
        <v>249650575.28</v>
      </c>
      <c r="AE11" s="50">
        <f>(AD11/X11)*100</f>
        <v>66.059875612438333</v>
      </c>
      <c r="AG11" s="49">
        <f>SUM(AG12:AG98)</f>
        <v>0</v>
      </c>
      <c r="AH11" s="49">
        <f>SUM(AH12:AH98)</f>
        <v>0</v>
      </c>
      <c r="AI11" s="49">
        <f>SUM(AI12:AI98)</f>
        <v>0</v>
      </c>
      <c r="AJ11" s="49">
        <f>+AH11+AI11</f>
        <v>0</v>
      </c>
      <c r="AK11" s="50" t="e">
        <f>(AJ11/AG11)*100</f>
        <v>#DIV/0!</v>
      </c>
      <c r="AL11" s="51">
        <f>+AG11-AJ11</f>
        <v>0</v>
      </c>
      <c r="AM11" s="50" t="e">
        <f>(AL11/AG11)*100</f>
        <v>#DIV/0!</v>
      </c>
      <c r="AO11" s="49">
        <f>SUM(AO12:AO98)</f>
        <v>173819700</v>
      </c>
      <c r="AP11" s="49">
        <f>SUM(AP12:AP98)</f>
        <v>889920</v>
      </c>
      <c r="AQ11" s="49">
        <f>SUM(AQ12:AQ98)</f>
        <v>3733790</v>
      </c>
      <c r="AR11" s="49">
        <f>+AP11+AQ11</f>
        <v>4623710</v>
      </c>
      <c r="AS11" s="50">
        <f>(AR11/AO11)*100</f>
        <v>2.6600609712247807</v>
      </c>
      <c r="AT11" s="51">
        <f t="shared" ref="AT11" si="2">+AO11-AR11</f>
        <v>169195990</v>
      </c>
      <c r="AU11" s="50">
        <f>(AT11/AO11)*100</f>
        <v>97.33993902877522</v>
      </c>
    </row>
    <row r="12" spans="2:47" ht="21" customHeight="1">
      <c r="B12" s="60">
        <v>1</v>
      </c>
      <c r="C12" s="61" t="s">
        <v>19</v>
      </c>
      <c r="D12" s="62" t="s">
        <v>20</v>
      </c>
      <c r="E12" s="62" t="s">
        <v>21</v>
      </c>
      <c r="G12" s="63">
        <v>1806035</v>
      </c>
      <c r="H12" s="64">
        <v>133750</v>
      </c>
      <c r="I12" s="63">
        <v>464256.81</v>
      </c>
      <c r="J12" s="65">
        <v>598006.81000000006</v>
      </c>
      <c r="K12" s="66">
        <v>33.111584769951854</v>
      </c>
      <c r="L12" s="64">
        <v>1208028.19</v>
      </c>
      <c r="M12" s="66">
        <v>66.888415230048139</v>
      </c>
      <c r="O12" s="63">
        <v>1230465</v>
      </c>
      <c r="P12" s="67"/>
      <c r="Q12" s="63">
        <v>133750</v>
      </c>
      <c r="R12" s="63">
        <v>314276.81</v>
      </c>
      <c r="S12" s="67">
        <v>448026.81</v>
      </c>
      <c r="T12" s="66">
        <v>36.411178700735086</v>
      </c>
      <c r="U12" s="64">
        <v>782438.19</v>
      </c>
      <c r="V12" s="66">
        <v>63.588821299264907</v>
      </c>
      <c r="X12" s="63">
        <v>224970</v>
      </c>
      <c r="Y12" s="68"/>
      <c r="Z12" s="63">
        <v>0</v>
      </c>
      <c r="AA12" s="63">
        <v>149980</v>
      </c>
      <c r="AB12" s="67">
        <v>149980</v>
      </c>
      <c r="AC12" s="66">
        <v>66.666666666666657</v>
      </c>
      <c r="AD12" s="64">
        <v>74990</v>
      </c>
      <c r="AE12" s="66">
        <v>33.333333333333329</v>
      </c>
      <c r="AG12" s="63">
        <v>0</v>
      </c>
      <c r="AH12" s="63">
        <v>0</v>
      </c>
      <c r="AI12" s="63">
        <v>0</v>
      </c>
      <c r="AJ12" s="67">
        <v>0</v>
      </c>
      <c r="AK12" s="66">
        <v>0</v>
      </c>
      <c r="AL12" s="64">
        <v>0</v>
      </c>
      <c r="AM12" s="66">
        <v>0</v>
      </c>
      <c r="AO12" s="63">
        <v>350600</v>
      </c>
      <c r="AP12" s="63">
        <v>0</v>
      </c>
      <c r="AQ12" s="63">
        <v>0</v>
      </c>
      <c r="AR12" s="65">
        <v>0</v>
      </c>
      <c r="AS12" s="66">
        <v>0</v>
      </c>
      <c r="AT12" s="64">
        <v>350600</v>
      </c>
      <c r="AU12" s="66">
        <v>100</v>
      </c>
    </row>
    <row r="13" spans="2:47" ht="21" customHeight="1">
      <c r="B13" s="69">
        <v>2</v>
      </c>
      <c r="C13" s="70" t="s">
        <v>22</v>
      </c>
      <c r="D13" s="62" t="s">
        <v>23</v>
      </c>
      <c r="E13" s="62" t="s">
        <v>24</v>
      </c>
      <c r="G13" s="63">
        <v>1483245</v>
      </c>
      <c r="H13" s="64">
        <v>30750</v>
      </c>
      <c r="I13" s="64">
        <v>319079.18</v>
      </c>
      <c r="J13" s="65">
        <v>349829.18</v>
      </c>
      <c r="K13" s="66">
        <v>23.585394186395369</v>
      </c>
      <c r="L13" s="64">
        <v>1133415.82</v>
      </c>
      <c r="M13" s="66">
        <v>76.414605813604624</v>
      </c>
      <c r="O13" s="64">
        <v>1272635</v>
      </c>
      <c r="P13" s="65"/>
      <c r="Q13" s="64">
        <v>30750</v>
      </c>
      <c r="R13" s="64">
        <v>160939.18</v>
      </c>
      <c r="S13" s="67">
        <v>191689.18</v>
      </c>
      <c r="T13" s="66">
        <v>15.06238473717916</v>
      </c>
      <c r="U13" s="64">
        <v>1080945.82</v>
      </c>
      <c r="V13" s="66">
        <v>84.937615262820842</v>
      </c>
      <c r="X13" s="63">
        <v>157410</v>
      </c>
      <c r="Y13" s="71"/>
      <c r="Z13" s="64">
        <v>0</v>
      </c>
      <c r="AA13" s="64">
        <v>104940</v>
      </c>
      <c r="AB13" s="67">
        <v>104940</v>
      </c>
      <c r="AC13" s="66">
        <v>66.666666666666657</v>
      </c>
      <c r="AD13" s="64">
        <v>52470</v>
      </c>
      <c r="AE13" s="66">
        <v>33.333333333333329</v>
      </c>
      <c r="AG13" s="63">
        <v>0</v>
      </c>
      <c r="AH13" s="64">
        <v>0</v>
      </c>
      <c r="AI13" s="64">
        <v>0</v>
      </c>
      <c r="AJ13" s="67">
        <v>0</v>
      </c>
      <c r="AK13" s="66">
        <v>0</v>
      </c>
      <c r="AL13" s="64">
        <v>0</v>
      </c>
      <c r="AM13" s="66">
        <v>0</v>
      </c>
      <c r="AO13" s="63">
        <v>53200</v>
      </c>
      <c r="AP13" s="64">
        <v>0</v>
      </c>
      <c r="AQ13" s="64">
        <v>53200</v>
      </c>
      <c r="AR13" s="65">
        <v>53200</v>
      </c>
      <c r="AS13" s="66">
        <v>100</v>
      </c>
      <c r="AT13" s="64">
        <v>0</v>
      </c>
      <c r="AU13" s="66">
        <v>0</v>
      </c>
    </row>
    <row r="14" spans="2:47" ht="21" customHeight="1">
      <c r="B14" s="69">
        <v>3</v>
      </c>
      <c r="C14" s="70" t="s">
        <v>25</v>
      </c>
      <c r="D14" s="62" t="s">
        <v>26</v>
      </c>
      <c r="E14" s="62" t="s">
        <v>27</v>
      </c>
      <c r="G14" s="63">
        <v>1033600</v>
      </c>
      <c r="H14" s="64">
        <v>120600</v>
      </c>
      <c r="I14" s="64">
        <v>349154.67</v>
      </c>
      <c r="J14" s="65">
        <v>469754.67</v>
      </c>
      <c r="K14" s="66">
        <v>45.448400735294115</v>
      </c>
      <c r="L14" s="64">
        <v>563845.33000000007</v>
      </c>
      <c r="M14" s="66">
        <v>54.551599264705885</v>
      </c>
      <c r="O14" s="64">
        <v>771310</v>
      </c>
      <c r="P14" s="65"/>
      <c r="Q14" s="64">
        <v>120600</v>
      </c>
      <c r="R14" s="64">
        <v>133294.66999999998</v>
      </c>
      <c r="S14" s="67">
        <v>253894.66999999998</v>
      </c>
      <c r="T14" s="66">
        <v>32.917331552812747</v>
      </c>
      <c r="U14" s="64">
        <v>517415.33</v>
      </c>
      <c r="V14" s="66">
        <v>67.08266844718726</v>
      </c>
      <c r="X14" s="63">
        <v>115290</v>
      </c>
      <c r="Y14" s="71"/>
      <c r="Z14" s="64">
        <v>0</v>
      </c>
      <c r="AA14" s="64">
        <v>76860</v>
      </c>
      <c r="AB14" s="67">
        <v>76860</v>
      </c>
      <c r="AC14" s="66">
        <v>66.666666666666657</v>
      </c>
      <c r="AD14" s="64">
        <v>38430</v>
      </c>
      <c r="AE14" s="66">
        <v>33.333333333333329</v>
      </c>
      <c r="AG14" s="63">
        <v>0</v>
      </c>
      <c r="AH14" s="64">
        <v>0</v>
      </c>
      <c r="AI14" s="64">
        <v>0</v>
      </c>
      <c r="AJ14" s="67">
        <v>0</v>
      </c>
      <c r="AK14" s="66">
        <v>0</v>
      </c>
      <c r="AL14" s="64">
        <v>0</v>
      </c>
      <c r="AM14" s="66">
        <v>0</v>
      </c>
      <c r="AO14" s="63">
        <v>147000</v>
      </c>
      <c r="AP14" s="64">
        <v>0</v>
      </c>
      <c r="AQ14" s="64">
        <v>139000</v>
      </c>
      <c r="AR14" s="65">
        <v>139000</v>
      </c>
      <c r="AS14" s="66">
        <v>94.557823129251702</v>
      </c>
      <c r="AT14" s="64">
        <v>8000</v>
      </c>
      <c r="AU14" s="66">
        <v>5.4421768707482991</v>
      </c>
    </row>
    <row r="15" spans="2:47" ht="21" customHeight="1">
      <c r="B15" s="69">
        <v>4</v>
      </c>
      <c r="C15" s="70" t="s">
        <v>28</v>
      </c>
      <c r="D15" s="62" t="s">
        <v>29</v>
      </c>
      <c r="E15" s="62" t="s">
        <v>30</v>
      </c>
      <c r="G15" s="63">
        <v>7606385</v>
      </c>
      <c r="H15" s="64">
        <v>127500</v>
      </c>
      <c r="I15" s="64">
        <v>615968.62000000011</v>
      </c>
      <c r="J15" s="65">
        <v>743468.62000000011</v>
      </c>
      <c r="K15" s="66">
        <v>9.7742701690750611</v>
      </c>
      <c r="L15" s="64">
        <v>6862916.3799999999</v>
      </c>
      <c r="M15" s="66">
        <v>90.225729830924934</v>
      </c>
      <c r="O15" s="64">
        <v>2470395</v>
      </c>
      <c r="P15" s="65"/>
      <c r="Q15" s="64">
        <v>127500</v>
      </c>
      <c r="R15" s="64">
        <v>525308.62000000011</v>
      </c>
      <c r="S15" s="67">
        <v>652808.62000000011</v>
      </c>
      <c r="T15" s="66">
        <v>26.425272881462281</v>
      </c>
      <c r="U15" s="64">
        <v>1817586.38</v>
      </c>
      <c r="V15" s="66">
        <v>73.574727118537723</v>
      </c>
      <c r="X15" s="63">
        <v>135990</v>
      </c>
      <c r="Y15" s="71"/>
      <c r="Z15" s="64">
        <v>0</v>
      </c>
      <c r="AA15" s="64">
        <v>90660</v>
      </c>
      <c r="AB15" s="67">
        <v>90660</v>
      </c>
      <c r="AC15" s="66">
        <v>66.666666666666657</v>
      </c>
      <c r="AD15" s="64">
        <v>45330</v>
      </c>
      <c r="AE15" s="66">
        <v>33.333333333333329</v>
      </c>
      <c r="AG15" s="63">
        <v>0</v>
      </c>
      <c r="AH15" s="64">
        <v>0</v>
      </c>
      <c r="AI15" s="64">
        <v>0</v>
      </c>
      <c r="AJ15" s="67">
        <v>0</v>
      </c>
      <c r="AK15" s="66">
        <v>0</v>
      </c>
      <c r="AL15" s="64">
        <v>0</v>
      </c>
      <c r="AM15" s="66">
        <v>0</v>
      </c>
      <c r="AO15" s="63">
        <v>5000000</v>
      </c>
      <c r="AP15" s="64">
        <v>0</v>
      </c>
      <c r="AQ15" s="64">
        <v>0</v>
      </c>
      <c r="AR15" s="65">
        <v>0</v>
      </c>
      <c r="AS15" s="66">
        <v>0</v>
      </c>
      <c r="AT15" s="64">
        <v>5000000</v>
      </c>
      <c r="AU15" s="66">
        <v>100</v>
      </c>
    </row>
    <row r="16" spans="2:47" ht="21" customHeight="1">
      <c r="B16" s="69">
        <v>5</v>
      </c>
      <c r="C16" s="70" t="s">
        <v>31</v>
      </c>
      <c r="D16" s="62" t="s">
        <v>32</v>
      </c>
      <c r="E16" s="62" t="s">
        <v>33</v>
      </c>
      <c r="G16" s="63">
        <v>1170525</v>
      </c>
      <c r="H16" s="64">
        <v>260950</v>
      </c>
      <c r="I16" s="64">
        <v>245956.89</v>
      </c>
      <c r="J16" s="65">
        <v>506906.89</v>
      </c>
      <c r="K16" s="66">
        <v>43.305943059738155</v>
      </c>
      <c r="L16" s="64">
        <v>663618.11</v>
      </c>
      <c r="M16" s="66">
        <v>56.694056940261852</v>
      </c>
      <c r="O16" s="64">
        <v>902535</v>
      </c>
      <c r="P16" s="65"/>
      <c r="Q16" s="64">
        <v>260950</v>
      </c>
      <c r="R16" s="64">
        <v>165296.89000000001</v>
      </c>
      <c r="S16" s="67">
        <v>426246.89</v>
      </c>
      <c r="T16" s="66">
        <v>47.227740752436191</v>
      </c>
      <c r="U16" s="64">
        <v>476288.11</v>
      </c>
      <c r="V16" s="66">
        <v>52.772259247563802</v>
      </c>
      <c r="X16" s="63">
        <v>120990</v>
      </c>
      <c r="Y16" s="71"/>
      <c r="Z16" s="64">
        <v>0</v>
      </c>
      <c r="AA16" s="64">
        <v>80660</v>
      </c>
      <c r="AB16" s="67">
        <v>80660</v>
      </c>
      <c r="AC16" s="66">
        <v>66.666666666666657</v>
      </c>
      <c r="AD16" s="64">
        <v>40330</v>
      </c>
      <c r="AE16" s="66">
        <v>33.333333333333329</v>
      </c>
      <c r="AG16" s="63">
        <v>0</v>
      </c>
      <c r="AH16" s="64">
        <v>0</v>
      </c>
      <c r="AI16" s="64">
        <v>0</v>
      </c>
      <c r="AJ16" s="67">
        <v>0</v>
      </c>
      <c r="AK16" s="66">
        <v>0</v>
      </c>
      <c r="AL16" s="64">
        <v>0</v>
      </c>
      <c r="AM16" s="66">
        <v>0</v>
      </c>
      <c r="AO16" s="63">
        <v>147000</v>
      </c>
      <c r="AP16" s="64">
        <v>0</v>
      </c>
      <c r="AQ16" s="64">
        <v>0</v>
      </c>
      <c r="AR16" s="65">
        <v>0</v>
      </c>
      <c r="AS16" s="66">
        <v>0</v>
      </c>
      <c r="AT16" s="64">
        <v>147000</v>
      </c>
      <c r="AU16" s="66">
        <v>100</v>
      </c>
    </row>
    <row r="17" spans="2:47" ht="21" customHeight="1">
      <c r="B17" s="69">
        <v>6</v>
      </c>
      <c r="C17" s="70" t="s">
        <v>34</v>
      </c>
      <c r="D17" s="62" t="s">
        <v>35</v>
      </c>
      <c r="E17" s="62" t="s">
        <v>36</v>
      </c>
      <c r="G17" s="63">
        <v>1559733</v>
      </c>
      <c r="H17" s="64">
        <v>131375</v>
      </c>
      <c r="I17" s="64">
        <v>423432.19</v>
      </c>
      <c r="J17" s="65">
        <v>554807.18999999994</v>
      </c>
      <c r="K17" s="66">
        <v>35.570651515355515</v>
      </c>
      <c r="L17" s="64">
        <v>1004925.81</v>
      </c>
      <c r="M17" s="66">
        <v>64.429348484644493</v>
      </c>
      <c r="O17" s="64">
        <v>1291968</v>
      </c>
      <c r="P17" s="65"/>
      <c r="Q17" s="64">
        <v>131375</v>
      </c>
      <c r="R17" s="64">
        <v>203922.19</v>
      </c>
      <c r="S17" s="67">
        <v>335297.19</v>
      </c>
      <c r="T17" s="66">
        <v>25.952437676474961</v>
      </c>
      <c r="U17" s="64">
        <v>956670.81</v>
      </c>
      <c r="V17" s="66">
        <v>74.047562323525042</v>
      </c>
      <c r="X17" s="63">
        <v>120765</v>
      </c>
      <c r="Y17" s="71"/>
      <c r="Z17" s="64">
        <v>0</v>
      </c>
      <c r="AA17" s="64">
        <v>80510</v>
      </c>
      <c r="AB17" s="67">
        <v>80510</v>
      </c>
      <c r="AC17" s="66">
        <v>66.666666666666657</v>
      </c>
      <c r="AD17" s="64">
        <v>40255</v>
      </c>
      <c r="AE17" s="66">
        <v>33.333333333333329</v>
      </c>
      <c r="AG17" s="63">
        <v>0</v>
      </c>
      <c r="AH17" s="64">
        <v>0</v>
      </c>
      <c r="AI17" s="64">
        <v>0</v>
      </c>
      <c r="AJ17" s="67">
        <v>0</v>
      </c>
      <c r="AK17" s="66">
        <v>0</v>
      </c>
      <c r="AL17" s="64">
        <v>0</v>
      </c>
      <c r="AM17" s="66">
        <v>0</v>
      </c>
      <c r="AO17" s="63">
        <v>147000</v>
      </c>
      <c r="AP17" s="64">
        <v>0</v>
      </c>
      <c r="AQ17" s="64">
        <v>139000</v>
      </c>
      <c r="AR17" s="65">
        <v>139000</v>
      </c>
      <c r="AS17" s="66">
        <v>94.557823129251702</v>
      </c>
      <c r="AT17" s="64">
        <v>8000</v>
      </c>
      <c r="AU17" s="66">
        <v>5.4421768707482991</v>
      </c>
    </row>
    <row r="18" spans="2:47" ht="21" customHeight="1">
      <c r="B18" s="69">
        <v>7</v>
      </c>
      <c r="C18" s="70" t="s">
        <v>37</v>
      </c>
      <c r="D18" s="62" t="s">
        <v>38</v>
      </c>
      <c r="E18" s="62" t="s">
        <v>39</v>
      </c>
      <c r="G18" s="63">
        <v>1764638</v>
      </c>
      <c r="H18" s="64">
        <v>154085</v>
      </c>
      <c r="I18" s="64">
        <v>379149.36000000004</v>
      </c>
      <c r="J18" s="65">
        <v>533234.3600000001</v>
      </c>
      <c r="K18" s="66">
        <v>30.217776110454388</v>
      </c>
      <c r="L18" s="64">
        <v>1231403.6399999999</v>
      </c>
      <c r="M18" s="66">
        <v>69.782223889545619</v>
      </c>
      <c r="O18" s="64">
        <v>1460793</v>
      </c>
      <c r="P18" s="65"/>
      <c r="Q18" s="64">
        <v>122085</v>
      </c>
      <c r="R18" s="64">
        <v>259519.36000000004</v>
      </c>
      <c r="S18" s="67">
        <v>381604.36000000004</v>
      </c>
      <c r="T18" s="66">
        <v>26.123096153938306</v>
      </c>
      <c r="U18" s="64">
        <v>1079188.6399999999</v>
      </c>
      <c r="V18" s="66">
        <v>73.876903846061694</v>
      </c>
      <c r="X18" s="63">
        <v>179445</v>
      </c>
      <c r="Y18" s="71"/>
      <c r="Z18" s="64">
        <v>0</v>
      </c>
      <c r="AA18" s="64">
        <v>119630</v>
      </c>
      <c r="AB18" s="67">
        <v>119630</v>
      </c>
      <c r="AC18" s="66">
        <v>66.666666666666657</v>
      </c>
      <c r="AD18" s="64">
        <v>59815</v>
      </c>
      <c r="AE18" s="66">
        <v>33.333333333333329</v>
      </c>
      <c r="AG18" s="63">
        <v>0</v>
      </c>
      <c r="AH18" s="64">
        <v>0</v>
      </c>
      <c r="AI18" s="64">
        <v>0</v>
      </c>
      <c r="AJ18" s="67">
        <v>0</v>
      </c>
      <c r="AK18" s="66">
        <v>0</v>
      </c>
      <c r="AL18" s="64">
        <v>0</v>
      </c>
      <c r="AM18" s="66">
        <v>0</v>
      </c>
      <c r="AO18" s="63">
        <v>124400</v>
      </c>
      <c r="AP18" s="64">
        <v>32000</v>
      </c>
      <c r="AQ18" s="64">
        <v>0</v>
      </c>
      <c r="AR18" s="65">
        <v>32000</v>
      </c>
      <c r="AS18" s="66">
        <v>25.723472668810288</v>
      </c>
      <c r="AT18" s="64">
        <v>92400</v>
      </c>
      <c r="AU18" s="66">
        <v>74.276527331189712</v>
      </c>
    </row>
    <row r="19" spans="2:47" ht="21" customHeight="1">
      <c r="B19" s="69">
        <v>8</v>
      </c>
      <c r="C19" s="70" t="s">
        <v>40</v>
      </c>
      <c r="D19" s="62" t="s">
        <v>41</v>
      </c>
      <c r="E19" s="62" t="s">
        <v>42</v>
      </c>
      <c r="G19" s="63">
        <v>2352120</v>
      </c>
      <c r="H19" s="64">
        <v>117000</v>
      </c>
      <c r="I19" s="64">
        <v>416967.65</v>
      </c>
      <c r="J19" s="65">
        <v>533967.65</v>
      </c>
      <c r="K19" s="66">
        <v>22.701547965239872</v>
      </c>
      <c r="L19" s="64">
        <v>1818152.35</v>
      </c>
      <c r="M19" s="66">
        <v>77.298452034760132</v>
      </c>
      <c r="O19" s="64">
        <v>1712930</v>
      </c>
      <c r="P19" s="65"/>
      <c r="Q19" s="64">
        <v>117000</v>
      </c>
      <c r="R19" s="64">
        <v>314827.65000000002</v>
      </c>
      <c r="S19" s="67">
        <v>431827.65</v>
      </c>
      <c r="T19" s="66">
        <v>25.20988306585792</v>
      </c>
      <c r="U19" s="64">
        <v>1281102.3500000001</v>
      </c>
      <c r="V19" s="66">
        <v>74.790116934142091</v>
      </c>
      <c r="X19" s="63">
        <v>149790</v>
      </c>
      <c r="Y19" s="71"/>
      <c r="Z19" s="64">
        <v>0</v>
      </c>
      <c r="AA19" s="64">
        <v>75140</v>
      </c>
      <c r="AB19" s="67">
        <v>75140</v>
      </c>
      <c r="AC19" s="66">
        <v>50.163562320582145</v>
      </c>
      <c r="AD19" s="64">
        <v>74650</v>
      </c>
      <c r="AE19" s="66">
        <v>49.836437679417848</v>
      </c>
      <c r="AG19" s="63">
        <v>0</v>
      </c>
      <c r="AH19" s="64">
        <v>0</v>
      </c>
      <c r="AI19" s="64">
        <v>0</v>
      </c>
      <c r="AJ19" s="67">
        <v>0</v>
      </c>
      <c r="AK19" s="66">
        <v>0</v>
      </c>
      <c r="AL19" s="64">
        <v>0</v>
      </c>
      <c r="AM19" s="66">
        <v>0</v>
      </c>
      <c r="AO19" s="63">
        <v>489400</v>
      </c>
      <c r="AP19" s="64">
        <v>0</v>
      </c>
      <c r="AQ19" s="64">
        <v>27000</v>
      </c>
      <c r="AR19" s="65">
        <v>27000</v>
      </c>
      <c r="AS19" s="66">
        <v>5.5169595422966902</v>
      </c>
      <c r="AT19" s="64">
        <v>462400</v>
      </c>
      <c r="AU19" s="66">
        <v>94.483040457703311</v>
      </c>
    </row>
    <row r="20" spans="2:47" ht="21" customHeight="1">
      <c r="B20" s="69">
        <v>9</v>
      </c>
      <c r="C20" s="70" t="s">
        <v>43</v>
      </c>
      <c r="D20" s="62" t="s">
        <v>44</v>
      </c>
      <c r="E20" s="62" t="s">
        <v>45</v>
      </c>
      <c r="G20" s="63">
        <v>1149805</v>
      </c>
      <c r="H20" s="64">
        <v>0</v>
      </c>
      <c r="I20" s="64">
        <v>309764.73</v>
      </c>
      <c r="J20" s="65">
        <v>309764.73</v>
      </c>
      <c r="K20" s="66">
        <v>26.940631672327047</v>
      </c>
      <c r="L20" s="64">
        <v>840040.27</v>
      </c>
      <c r="M20" s="66">
        <v>73.059368327672956</v>
      </c>
      <c r="O20" s="64">
        <v>961405</v>
      </c>
      <c r="P20" s="65"/>
      <c r="Q20" s="64">
        <v>0</v>
      </c>
      <c r="R20" s="64">
        <v>135164.73000000001</v>
      </c>
      <c r="S20" s="67">
        <v>135164.73000000001</v>
      </c>
      <c r="T20" s="66">
        <v>14.059083320764923</v>
      </c>
      <c r="U20" s="64">
        <v>826240.27</v>
      </c>
      <c r="V20" s="66">
        <v>85.940916679235073</v>
      </c>
      <c r="X20" s="63">
        <v>41400</v>
      </c>
      <c r="Y20" s="71"/>
      <c r="Z20" s="64">
        <v>0</v>
      </c>
      <c r="AA20" s="64">
        <v>27600</v>
      </c>
      <c r="AB20" s="67">
        <v>27600</v>
      </c>
      <c r="AC20" s="66">
        <v>66.666666666666657</v>
      </c>
      <c r="AD20" s="64">
        <v>13800</v>
      </c>
      <c r="AE20" s="66">
        <v>33.333333333333329</v>
      </c>
      <c r="AG20" s="63">
        <v>0</v>
      </c>
      <c r="AH20" s="64">
        <v>0</v>
      </c>
      <c r="AI20" s="64">
        <v>0</v>
      </c>
      <c r="AJ20" s="67">
        <v>0</v>
      </c>
      <c r="AK20" s="66">
        <v>0</v>
      </c>
      <c r="AL20" s="64">
        <v>0</v>
      </c>
      <c r="AM20" s="66">
        <v>0</v>
      </c>
      <c r="AO20" s="63">
        <v>147000</v>
      </c>
      <c r="AP20" s="64">
        <v>0</v>
      </c>
      <c r="AQ20" s="64">
        <v>147000</v>
      </c>
      <c r="AR20" s="65">
        <v>147000</v>
      </c>
      <c r="AS20" s="66">
        <v>100</v>
      </c>
      <c r="AT20" s="64">
        <v>0</v>
      </c>
      <c r="AU20" s="66">
        <v>0</v>
      </c>
    </row>
    <row r="21" spans="2:47" ht="21" customHeight="1">
      <c r="B21" s="69">
        <v>10</v>
      </c>
      <c r="C21" s="70" t="s">
        <v>46</v>
      </c>
      <c r="D21" s="62" t="s">
        <v>47</v>
      </c>
      <c r="E21" s="62" t="s">
        <v>48</v>
      </c>
      <c r="G21" s="63">
        <v>1860715</v>
      </c>
      <c r="H21" s="64">
        <v>70000</v>
      </c>
      <c r="I21" s="64">
        <v>265400.82999999996</v>
      </c>
      <c r="J21" s="65">
        <v>335400.82999999996</v>
      </c>
      <c r="K21" s="66">
        <v>18.025373579511101</v>
      </c>
      <c r="L21" s="64">
        <v>1525314.17</v>
      </c>
      <c r="M21" s="66">
        <v>81.974626420488889</v>
      </c>
      <c r="O21" s="64">
        <v>1512875</v>
      </c>
      <c r="P21" s="65"/>
      <c r="Q21" s="64">
        <v>70000</v>
      </c>
      <c r="R21" s="64">
        <v>226760.83</v>
      </c>
      <c r="S21" s="67">
        <v>296760.82999999996</v>
      </c>
      <c r="T21" s="66">
        <v>19.615687350243739</v>
      </c>
      <c r="U21" s="64">
        <v>1216114.17</v>
      </c>
      <c r="V21" s="66">
        <v>80.384312649756254</v>
      </c>
      <c r="X21" s="63">
        <v>55740</v>
      </c>
      <c r="Y21" s="71"/>
      <c r="Z21" s="64">
        <v>0</v>
      </c>
      <c r="AA21" s="64">
        <v>38640</v>
      </c>
      <c r="AB21" s="67">
        <v>38640</v>
      </c>
      <c r="AC21" s="66">
        <v>69.321851453175455</v>
      </c>
      <c r="AD21" s="64">
        <v>17100</v>
      </c>
      <c r="AE21" s="66">
        <v>30.678148546824541</v>
      </c>
      <c r="AG21" s="63">
        <v>0</v>
      </c>
      <c r="AH21" s="64">
        <v>0</v>
      </c>
      <c r="AI21" s="64">
        <v>0</v>
      </c>
      <c r="AJ21" s="67">
        <v>0</v>
      </c>
      <c r="AK21" s="66">
        <v>0</v>
      </c>
      <c r="AL21" s="64">
        <v>0</v>
      </c>
      <c r="AM21" s="66">
        <v>0</v>
      </c>
      <c r="AO21" s="63">
        <v>292100</v>
      </c>
      <c r="AP21" s="64">
        <v>0</v>
      </c>
      <c r="AQ21" s="64">
        <v>0</v>
      </c>
      <c r="AR21" s="65">
        <v>0</v>
      </c>
      <c r="AS21" s="66">
        <v>0</v>
      </c>
      <c r="AT21" s="64">
        <v>292100</v>
      </c>
      <c r="AU21" s="66">
        <v>100</v>
      </c>
    </row>
    <row r="22" spans="2:47" ht="21" customHeight="1">
      <c r="B22" s="69">
        <v>11</v>
      </c>
      <c r="C22" s="70" t="s">
        <v>49</v>
      </c>
      <c r="D22" s="62" t="s">
        <v>50</v>
      </c>
      <c r="E22" s="62" t="s">
        <v>51</v>
      </c>
      <c r="G22" s="63">
        <v>1396390</v>
      </c>
      <c r="H22" s="64">
        <v>107500</v>
      </c>
      <c r="I22" s="64">
        <v>321275.75</v>
      </c>
      <c r="J22" s="65">
        <v>428775.75</v>
      </c>
      <c r="K22" s="66">
        <v>30.706016943690518</v>
      </c>
      <c r="L22" s="64">
        <v>967614.25</v>
      </c>
      <c r="M22" s="66">
        <v>69.293983056309486</v>
      </c>
      <c r="O22" s="64">
        <v>978280</v>
      </c>
      <c r="P22" s="65"/>
      <c r="Q22" s="64">
        <v>107500</v>
      </c>
      <c r="R22" s="64">
        <v>234535.75</v>
      </c>
      <c r="S22" s="67">
        <v>342035.75</v>
      </c>
      <c r="T22" s="66">
        <v>34.962970724128063</v>
      </c>
      <c r="U22" s="64">
        <v>636244.25</v>
      </c>
      <c r="V22" s="66">
        <v>65.037029275871944</v>
      </c>
      <c r="X22" s="63">
        <v>130110</v>
      </c>
      <c r="Y22" s="71"/>
      <c r="Z22" s="64">
        <v>0</v>
      </c>
      <c r="AA22" s="64">
        <v>86740</v>
      </c>
      <c r="AB22" s="67">
        <v>86740</v>
      </c>
      <c r="AC22" s="66">
        <v>66.666666666666657</v>
      </c>
      <c r="AD22" s="64">
        <v>43370</v>
      </c>
      <c r="AE22" s="66">
        <v>33.333333333333329</v>
      </c>
      <c r="AG22" s="63">
        <v>0</v>
      </c>
      <c r="AH22" s="64">
        <v>0</v>
      </c>
      <c r="AI22" s="64">
        <v>0</v>
      </c>
      <c r="AJ22" s="67">
        <v>0</v>
      </c>
      <c r="AK22" s="66">
        <v>0</v>
      </c>
      <c r="AL22" s="64">
        <v>0</v>
      </c>
      <c r="AM22" s="66">
        <v>0</v>
      </c>
      <c r="AO22" s="63">
        <v>288000</v>
      </c>
      <c r="AP22" s="64">
        <v>0</v>
      </c>
      <c r="AQ22" s="64">
        <v>0</v>
      </c>
      <c r="AR22" s="65">
        <v>0</v>
      </c>
      <c r="AS22" s="66">
        <v>0</v>
      </c>
      <c r="AT22" s="64">
        <v>288000</v>
      </c>
      <c r="AU22" s="66">
        <v>100</v>
      </c>
    </row>
    <row r="23" spans="2:47" ht="21" customHeight="1">
      <c r="B23" s="69">
        <v>12</v>
      </c>
      <c r="C23" s="70" t="s">
        <v>52</v>
      </c>
      <c r="D23" s="62" t="s">
        <v>53</v>
      </c>
      <c r="E23" s="62" t="s">
        <v>54</v>
      </c>
      <c r="G23" s="63">
        <v>3607865</v>
      </c>
      <c r="H23" s="64">
        <v>187130</v>
      </c>
      <c r="I23" s="64">
        <v>727585.53</v>
      </c>
      <c r="J23" s="65">
        <v>914715.53</v>
      </c>
      <c r="K23" s="66">
        <v>25.353374641235192</v>
      </c>
      <c r="L23" s="64">
        <v>2693149.4699999997</v>
      </c>
      <c r="M23" s="66">
        <v>74.646625358764808</v>
      </c>
      <c r="O23" s="64">
        <v>2003475</v>
      </c>
      <c r="P23" s="65"/>
      <c r="Q23" s="64">
        <v>187130</v>
      </c>
      <c r="R23" s="64">
        <v>469925.52999999997</v>
      </c>
      <c r="S23" s="67">
        <v>657055.53</v>
      </c>
      <c r="T23" s="66">
        <v>32.795793808258153</v>
      </c>
      <c r="U23" s="64">
        <v>1346419.47</v>
      </c>
      <c r="V23" s="66">
        <v>67.204206191741847</v>
      </c>
      <c r="X23" s="63">
        <v>360990</v>
      </c>
      <c r="Y23" s="71"/>
      <c r="Z23" s="64">
        <v>0</v>
      </c>
      <c r="AA23" s="64">
        <v>240660</v>
      </c>
      <c r="AB23" s="67">
        <v>240660</v>
      </c>
      <c r="AC23" s="66">
        <v>66.666666666666657</v>
      </c>
      <c r="AD23" s="64">
        <v>120330</v>
      </c>
      <c r="AE23" s="66">
        <v>33.333333333333329</v>
      </c>
      <c r="AG23" s="63">
        <v>0</v>
      </c>
      <c r="AH23" s="64">
        <v>0</v>
      </c>
      <c r="AI23" s="64">
        <v>0</v>
      </c>
      <c r="AJ23" s="67">
        <v>0</v>
      </c>
      <c r="AK23" s="66">
        <v>0</v>
      </c>
      <c r="AL23" s="64">
        <v>0</v>
      </c>
      <c r="AM23" s="66">
        <v>0</v>
      </c>
      <c r="AO23" s="63">
        <v>1243400</v>
      </c>
      <c r="AP23" s="64">
        <v>0</v>
      </c>
      <c r="AQ23" s="64">
        <v>17000</v>
      </c>
      <c r="AR23" s="65">
        <v>17000</v>
      </c>
      <c r="AS23" s="66">
        <v>1.3672189158758243</v>
      </c>
      <c r="AT23" s="64">
        <v>1226400</v>
      </c>
      <c r="AU23" s="66">
        <v>98.632781084124176</v>
      </c>
    </row>
    <row r="24" spans="2:47" ht="21" customHeight="1">
      <c r="B24" s="69">
        <v>13</v>
      </c>
      <c r="C24" s="70" t="s">
        <v>55</v>
      </c>
      <c r="D24" s="62" t="s">
        <v>56</v>
      </c>
      <c r="E24" s="62" t="s">
        <v>57</v>
      </c>
      <c r="G24" s="63">
        <v>1390475</v>
      </c>
      <c r="H24" s="64">
        <v>0</v>
      </c>
      <c r="I24" s="64">
        <v>198541.4</v>
      </c>
      <c r="J24" s="65">
        <v>198541.4</v>
      </c>
      <c r="K24" s="66">
        <v>14.278674553659719</v>
      </c>
      <c r="L24" s="64">
        <v>1191933.6000000001</v>
      </c>
      <c r="M24" s="66">
        <v>85.721325446340288</v>
      </c>
      <c r="O24" s="64">
        <v>1237385</v>
      </c>
      <c r="P24" s="65"/>
      <c r="Q24" s="64">
        <v>0</v>
      </c>
      <c r="R24" s="64">
        <v>158081.4</v>
      </c>
      <c r="S24" s="67">
        <v>158081.4</v>
      </c>
      <c r="T24" s="66">
        <v>12.775441758223996</v>
      </c>
      <c r="U24" s="64">
        <v>1079303.6000000001</v>
      </c>
      <c r="V24" s="66">
        <v>87.224558241776009</v>
      </c>
      <c r="X24" s="63">
        <v>60690</v>
      </c>
      <c r="Y24" s="71"/>
      <c r="Z24" s="64">
        <v>0</v>
      </c>
      <c r="AA24" s="64">
        <v>40460</v>
      </c>
      <c r="AB24" s="67">
        <v>40460</v>
      </c>
      <c r="AC24" s="66">
        <v>66.666666666666657</v>
      </c>
      <c r="AD24" s="64">
        <v>20230</v>
      </c>
      <c r="AE24" s="66">
        <v>33.333333333333329</v>
      </c>
      <c r="AG24" s="63">
        <v>0</v>
      </c>
      <c r="AH24" s="64">
        <v>0</v>
      </c>
      <c r="AI24" s="64">
        <v>0</v>
      </c>
      <c r="AJ24" s="67">
        <v>0</v>
      </c>
      <c r="AK24" s="66">
        <v>0</v>
      </c>
      <c r="AL24" s="64">
        <v>0</v>
      </c>
      <c r="AM24" s="66">
        <v>0</v>
      </c>
      <c r="AO24" s="63">
        <v>92400</v>
      </c>
      <c r="AP24" s="64">
        <v>0</v>
      </c>
      <c r="AQ24" s="64">
        <v>0</v>
      </c>
      <c r="AR24" s="65">
        <v>0</v>
      </c>
      <c r="AS24" s="66">
        <v>0</v>
      </c>
      <c r="AT24" s="64">
        <v>92400</v>
      </c>
      <c r="AU24" s="66">
        <v>100</v>
      </c>
    </row>
    <row r="25" spans="2:47" ht="21" customHeight="1">
      <c r="B25" s="69">
        <v>14</v>
      </c>
      <c r="C25" s="70" t="s">
        <v>58</v>
      </c>
      <c r="D25" s="62" t="s">
        <v>59</v>
      </c>
      <c r="E25" s="62" t="s">
        <v>60</v>
      </c>
      <c r="G25" s="63">
        <v>1405410</v>
      </c>
      <c r="H25" s="64">
        <v>115165</v>
      </c>
      <c r="I25" s="64">
        <v>292870.38</v>
      </c>
      <c r="J25" s="65">
        <v>408035.38</v>
      </c>
      <c r="K25" s="66">
        <v>29.033191737642394</v>
      </c>
      <c r="L25" s="64">
        <v>997374.62</v>
      </c>
      <c r="M25" s="66">
        <v>70.966808262357603</v>
      </c>
      <c r="O25" s="64">
        <v>1193640</v>
      </c>
      <c r="P25" s="65"/>
      <c r="Q25" s="64">
        <v>115165</v>
      </c>
      <c r="R25" s="64">
        <v>139090.38</v>
      </c>
      <c r="S25" s="67">
        <v>254255.38</v>
      </c>
      <c r="T25" s="66">
        <v>21.300842800174259</v>
      </c>
      <c r="U25" s="64">
        <v>939384.62</v>
      </c>
      <c r="V25" s="66">
        <v>78.699157199825748</v>
      </c>
      <c r="X25" s="63">
        <v>173970</v>
      </c>
      <c r="Y25" s="71"/>
      <c r="Z25" s="64">
        <v>0</v>
      </c>
      <c r="AA25" s="64">
        <v>115980</v>
      </c>
      <c r="AB25" s="67">
        <v>115980</v>
      </c>
      <c r="AC25" s="66">
        <v>66.666666666666657</v>
      </c>
      <c r="AD25" s="64">
        <v>57990</v>
      </c>
      <c r="AE25" s="66">
        <v>33.333333333333329</v>
      </c>
      <c r="AG25" s="63">
        <v>0</v>
      </c>
      <c r="AH25" s="64">
        <v>0</v>
      </c>
      <c r="AI25" s="64">
        <v>0</v>
      </c>
      <c r="AJ25" s="67">
        <v>0</v>
      </c>
      <c r="AK25" s="66">
        <v>0</v>
      </c>
      <c r="AL25" s="64">
        <v>0</v>
      </c>
      <c r="AM25" s="66">
        <v>0</v>
      </c>
      <c r="AO25" s="63">
        <v>37800</v>
      </c>
      <c r="AP25" s="64">
        <v>0</v>
      </c>
      <c r="AQ25" s="64">
        <v>37800</v>
      </c>
      <c r="AR25" s="65">
        <v>37800</v>
      </c>
      <c r="AS25" s="66">
        <v>100</v>
      </c>
      <c r="AT25" s="64">
        <v>0</v>
      </c>
      <c r="AU25" s="66">
        <v>0</v>
      </c>
    </row>
    <row r="26" spans="2:47" ht="21" customHeight="1">
      <c r="B26" s="69">
        <v>15</v>
      </c>
      <c r="C26" s="70" t="s">
        <v>61</v>
      </c>
      <c r="D26" s="62" t="s">
        <v>62</v>
      </c>
      <c r="E26" s="62" t="s">
        <v>63</v>
      </c>
      <c r="G26" s="63">
        <v>2895830</v>
      </c>
      <c r="H26" s="64">
        <v>105000</v>
      </c>
      <c r="I26" s="64">
        <v>569316.96</v>
      </c>
      <c r="J26" s="65">
        <v>674316.96</v>
      </c>
      <c r="K26" s="66">
        <v>23.285792328969588</v>
      </c>
      <c r="L26" s="64">
        <v>2221513.04</v>
      </c>
      <c r="M26" s="66">
        <v>76.714207671030408</v>
      </c>
      <c r="O26" s="64">
        <v>2487950</v>
      </c>
      <c r="P26" s="65"/>
      <c r="Q26" s="64">
        <v>105000</v>
      </c>
      <c r="R26" s="64">
        <v>232396.95999999996</v>
      </c>
      <c r="S26" s="67">
        <v>337396.95999999996</v>
      </c>
      <c r="T26" s="66">
        <v>13.561243594123676</v>
      </c>
      <c r="U26" s="64">
        <v>2150553.04</v>
      </c>
      <c r="V26" s="66">
        <v>86.438756405876333</v>
      </c>
      <c r="X26" s="63">
        <v>212880</v>
      </c>
      <c r="Y26" s="71"/>
      <c r="Z26" s="64">
        <v>0</v>
      </c>
      <c r="AA26" s="64">
        <v>141920</v>
      </c>
      <c r="AB26" s="67">
        <v>141920</v>
      </c>
      <c r="AC26" s="66">
        <v>66.666666666666657</v>
      </c>
      <c r="AD26" s="64">
        <v>70960</v>
      </c>
      <c r="AE26" s="66">
        <v>33.333333333333329</v>
      </c>
      <c r="AG26" s="63">
        <v>0</v>
      </c>
      <c r="AH26" s="64">
        <v>0</v>
      </c>
      <c r="AI26" s="64">
        <v>0</v>
      </c>
      <c r="AJ26" s="67">
        <v>0</v>
      </c>
      <c r="AK26" s="66">
        <v>0</v>
      </c>
      <c r="AL26" s="64">
        <v>0</v>
      </c>
      <c r="AM26" s="66">
        <v>0</v>
      </c>
      <c r="AO26" s="63">
        <v>195000</v>
      </c>
      <c r="AP26" s="64">
        <v>0</v>
      </c>
      <c r="AQ26" s="64">
        <v>195000</v>
      </c>
      <c r="AR26" s="65">
        <v>195000</v>
      </c>
      <c r="AS26" s="66">
        <v>100</v>
      </c>
      <c r="AT26" s="64">
        <v>0</v>
      </c>
      <c r="AU26" s="66">
        <v>0</v>
      </c>
    </row>
    <row r="27" spans="2:47" ht="21" customHeight="1">
      <c r="B27" s="69">
        <v>16</v>
      </c>
      <c r="C27" s="70" t="s">
        <v>64</v>
      </c>
      <c r="D27" s="62" t="s">
        <v>65</v>
      </c>
      <c r="E27" s="62" t="s">
        <v>66</v>
      </c>
      <c r="G27" s="63">
        <v>1391045</v>
      </c>
      <c r="H27" s="64">
        <v>20000</v>
      </c>
      <c r="I27" s="64">
        <v>330521.39</v>
      </c>
      <c r="J27" s="65">
        <v>350521.39</v>
      </c>
      <c r="K27" s="66">
        <v>25.198422049610187</v>
      </c>
      <c r="L27" s="64">
        <v>1040523.61</v>
      </c>
      <c r="M27" s="66">
        <v>74.801577950389813</v>
      </c>
      <c r="O27" s="64">
        <v>1055855</v>
      </c>
      <c r="P27" s="65"/>
      <c r="Q27" s="64">
        <v>20000</v>
      </c>
      <c r="R27" s="64">
        <v>218761.38999999998</v>
      </c>
      <c r="S27" s="67">
        <v>238761.38999999998</v>
      </c>
      <c r="T27" s="66">
        <v>22.613085130060469</v>
      </c>
      <c r="U27" s="64">
        <v>817093.61</v>
      </c>
      <c r="V27" s="66">
        <v>77.386914869939531</v>
      </c>
      <c r="X27" s="63">
        <v>115890</v>
      </c>
      <c r="Y27" s="71"/>
      <c r="Z27" s="64">
        <v>0</v>
      </c>
      <c r="AA27" s="64">
        <v>77260</v>
      </c>
      <c r="AB27" s="67">
        <v>77260</v>
      </c>
      <c r="AC27" s="66">
        <v>66.666666666666657</v>
      </c>
      <c r="AD27" s="64">
        <v>38630</v>
      </c>
      <c r="AE27" s="66">
        <v>33.333333333333329</v>
      </c>
      <c r="AG27" s="63">
        <v>0</v>
      </c>
      <c r="AH27" s="64">
        <v>0</v>
      </c>
      <c r="AI27" s="64">
        <v>0</v>
      </c>
      <c r="AJ27" s="67">
        <v>0</v>
      </c>
      <c r="AK27" s="66">
        <v>0</v>
      </c>
      <c r="AL27" s="64">
        <v>0</v>
      </c>
      <c r="AM27" s="66">
        <v>0</v>
      </c>
      <c r="AO27" s="63">
        <v>219300</v>
      </c>
      <c r="AP27" s="64">
        <v>0</v>
      </c>
      <c r="AQ27" s="64">
        <v>34500</v>
      </c>
      <c r="AR27" s="65">
        <v>34500</v>
      </c>
      <c r="AS27" s="66">
        <v>15.731874145006842</v>
      </c>
      <c r="AT27" s="64">
        <v>184800</v>
      </c>
      <c r="AU27" s="66">
        <v>84.268125854993158</v>
      </c>
    </row>
    <row r="28" spans="2:47" ht="21" customHeight="1">
      <c r="B28" s="69">
        <v>17</v>
      </c>
      <c r="C28" s="70" t="s">
        <v>67</v>
      </c>
      <c r="D28" s="62" t="s">
        <v>68</v>
      </c>
      <c r="E28" s="62" t="s">
        <v>69</v>
      </c>
      <c r="G28" s="63">
        <v>2807472</v>
      </c>
      <c r="H28" s="64">
        <v>19500</v>
      </c>
      <c r="I28" s="64">
        <v>379640.18</v>
      </c>
      <c r="J28" s="65">
        <v>399140.18</v>
      </c>
      <c r="K28" s="66">
        <v>14.217067169325286</v>
      </c>
      <c r="L28" s="64">
        <v>2408331.8199999998</v>
      </c>
      <c r="M28" s="66">
        <v>85.78293283067471</v>
      </c>
      <c r="O28" s="64">
        <v>2146772</v>
      </c>
      <c r="P28" s="65"/>
      <c r="Q28" s="64">
        <v>19500</v>
      </c>
      <c r="R28" s="64">
        <v>208040.18</v>
      </c>
      <c r="S28" s="67">
        <v>227540.18</v>
      </c>
      <c r="T28" s="66">
        <v>10.599177742210165</v>
      </c>
      <c r="U28" s="64">
        <v>1919231.82</v>
      </c>
      <c r="V28" s="66">
        <v>89.400822257789841</v>
      </c>
      <c r="X28" s="63">
        <v>257400</v>
      </c>
      <c r="Y28" s="71"/>
      <c r="Z28" s="64">
        <v>0</v>
      </c>
      <c r="AA28" s="64">
        <v>171600</v>
      </c>
      <c r="AB28" s="67">
        <v>171600</v>
      </c>
      <c r="AC28" s="66">
        <v>66.666666666666657</v>
      </c>
      <c r="AD28" s="64">
        <v>85800</v>
      </c>
      <c r="AE28" s="66">
        <v>33.333333333333329</v>
      </c>
      <c r="AG28" s="63">
        <v>0</v>
      </c>
      <c r="AH28" s="64">
        <v>0</v>
      </c>
      <c r="AI28" s="64">
        <v>0</v>
      </c>
      <c r="AJ28" s="67">
        <v>0</v>
      </c>
      <c r="AK28" s="66">
        <v>0</v>
      </c>
      <c r="AL28" s="64">
        <v>0</v>
      </c>
      <c r="AM28" s="66">
        <v>0</v>
      </c>
      <c r="AO28" s="63">
        <v>403300</v>
      </c>
      <c r="AP28" s="64">
        <v>0</v>
      </c>
      <c r="AQ28" s="64">
        <v>0</v>
      </c>
      <c r="AR28" s="65">
        <v>0</v>
      </c>
      <c r="AS28" s="66">
        <v>0</v>
      </c>
      <c r="AT28" s="64">
        <v>403300</v>
      </c>
      <c r="AU28" s="66">
        <v>100</v>
      </c>
    </row>
    <row r="29" spans="2:47" ht="21" customHeight="1">
      <c r="B29" s="69">
        <v>18</v>
      </c>
      <c r="C29" s="70" t="s">
        <v>70</v>
      </c>
      <c r="D29" s="62" t="s">
        <v>71</v>
      </c>
      <c r="E29" s="62" t="s">
        <v>72</v>
      </c>
      <c r="G29" s="63">
        <v>2916975</v>
      </c>
      <c r="H29" s="64">
        <v>155000</v>
      </c>
      <c r="I29" s="64">
        <v>412632.62999999989</v>
      </c>
      <c r="J29" s="65">
        <v>567632.62999999989</v>
      </c>
      <c r="K29" s="66">
        <v>19.459633010224632</v>
      </c>
      <c r="L29" s="64">
        <v>2349342.37</v>
      </c>
      <c r="M29" s="66">
        <v>80.540366989775364</v>
      </c>
      <c r="O29" s="64">
        <v>1935195</v>
      </c>
      <c r="P29" s="65"/>
      <c r="Q29" s="64">
        <v>155000</v>
      </c>
      <c r="R29" s="64">
        <v>342112.62999999989</v>
      </c>
      <c r="S29" s="67">
        <v>497112.62999999989</v>
      </c>
      <c r="T29" s="66">
        <v>25.687986481982428</v>
      </c>
      <c r="U29" s="64">
        <v>1438082.37</v>
      </c>
      <c r="V29" s="66">
        <v>74.312013518017579</v>
      </c>
      <c r="X29" s="63">
        <v>48780</v>
      </c>
      <c r="Y29" s="71"/>
      <c r="Z29" s="64">
        <v>0</v>
      </c>
      <c r="AA29" s="64">
        <v>32520</v>
      </c>
      <c r="AB29" s="67">
        <v>32520</v>
      </c>
      <c r="AC29" s="66">
        <v>66.666666666666657</v>
      </c>
      <c r="AD29" s="64">
        <v>16260</v>
      </c>
      <c r="AE29" s="66">
        <v>33.333333333333329</v>
      </c>
      <c r="AG29" s="63">
        <v>0</v>
      </c>
      <c r="AH29" s="64">
        <v>0</v>
      </c>
      <c r="AI29" s="64">
        <v>0</v>
      </c>
      <c r="AJ29" s="67">
        <v>0</v>
      </c>
      <c r="AK29" s="66">
        <v>0</v>
      </c>
      <c r="AL29" s="64">
        <v>0</v>
      </c>
      <c r="AM29" s="66">
        <v>0</v>
      </c>
      <c r="AO29" s="63">
        <v>933000</v>
      </c>
      <c r="AP29" s="64">
        <v>0</v>
      </c>
      <c r="AQ29" s="64">
        <v>38000</v>
      </c>
      <c r="AR29" s="65">
        <v>38000</v>
      </c>
      <c r="AS29" s="66">
        <v>4.072883172561629</v>
      </c>
      <c r="AT29" s="64">
        <v>895000</v>
      </c>
      <c r="AU29" s="66">
        <v>95.927116827438368</v>
      </c>
    </row>
    <row r="30" spans="2:47" ht="21" customHeight="1">
      <c r="B30" s="69">
        <v>19</v>
      </c>
      <c r="C30" s="70" t="s">
        <v>73</v>
      </c>
      <c r="D30" s="62" t="s">
        <v>74</v>
      </c>
      <c r="E30" s="62" t="s">
        <v>75</v>
      </c>
      <c r="G30" s="63">
        <v>1400165</v>
      </c>
      <c r="H30" s="64">
        <v>98975</v>
      </c>
      <c r="I30" s="64">
        <v>367008.64</v>
      </c>
      <c r="J30" s="65">
        <v>465983.64</v>
      </c>
      <c r="K30" s="66">
        <v>33.280623355104581</v>
      </c>
      <c r="L30" s="64">
        <v>934181.36</v>
      </c>
      <c r="M30" s="66">
        <v>66.719376644895419</v>
      </c>
      <c r="O30" s="64">
        <v>1010405</v>
      </c>
      <c r="P30" s="65"/>
      <c r="Q30" s="64">
        <v>98975</v>
      </c>
      <c r="R30" s="64">
        <v>205168.63999999998</v>
      </c>
      <c r="S30" s="67">
        <v>304143.64</v>
      </c>
      <c r="T30" s="66">
        <v>30.101161415472017</v>
      </c>
      <c r="U30" s="64">
        <v>706261.36</v>
      </c>
      <c r="V30" s="66">
        <v>69.898838584527994</v>
      </c>
      <c r="X30" s="63">
        <v>242760</v>
      </c>
      <c r="Y30" s="71"/>
      <c r="Z30" s="64">
        <v>0</v>
      </c>
      <c r="AA30" s="64">
        <v>161840</v>
      </c>
      <c r="AB30" s="67">
        <v>161840</v>
      </c>
      <c r="AC30" s="66">
        <v>66.666666666666657</v>
      </c>
      <c r="AD30" s="64">
        <v>80920</v>
      </c>
      <c r="AE30" s="66">
        <v>33.333333333333329</v>
      </c>
      <c r="AG30" s="63">
        <v>0</v>
      </c>
      <c r="AH30" s="64">
        <v>0</v>
      </c>
      <c r="AI30" s="64">
        <v>0</v>
      </c>
      <c r="AJ30" s="67">
        <v>0</v>
      </c>
      <c r="AK30" s="66">
        <v>0</v>
      </c>
      <c r="AL30" s="64">
        <v>0</v>
      </c>
      <c r="AM30" s="66">
        <v>0</v>
      </c>
      <c r="AO30" s="63">
        <v>147000</v>
      </c>
      <c r="AP30" s="64">
        <v>0</v>
      </c>
      <c r="AQ30" s="64">
        <v>0</v>
      </c>
      <c r="AR30" s="65">
        <v>0</v>
      </c>
      <c r="AS30" s="66">
        <v>0</v>
      </c>
      <c r="AT30" s="64">
        <v>147000</v>
      </c>
      <c r="AU30" s="66">
        <v>100</v>
      </c>
    </row>
    <row r="31" spans="2:47" ht="21" customHeight="1">
      <c r="B31" s="69">
        <v>20</v>
      </c>
      <c r="C31" s="70" t="s">
        <v>76</v>
      </c>
      <c r="D31" s="62" t="s">
        <v>77</v>
      </c>
      <c r="E31" s="62" t="s">
        <v>78</v>
      </c>
      <c r="G31" s="63">
        <v>1286395</v>
      </c>
      <c r="H31" s="64">
        <v>102500</v>
      </c>
      <c r="I31" s="64">
        <v>271657.55</v>
      </c>
      <c r="J31" s="65">
        <v>374157.55</v>
      </c>
      <c r="K31" s="66">
        <v>29.085743492473149</v>
      </c>
      <c r="L31" s="64">
        <v>912237.45</v>
      </c>
      <c r="M31" s="66">
        <v>70.914256507526844</v>
      </c>
      <c r="O31" s="64">
        <v>938595</v>
      </c>
      <c r="P31" s="65"/>
      <c r="Q31" s="64">
        <v>102500</v>
      </c>
      <c r="R31" s="64">
        <v>178457.55</v>
      </c>
      <c r="S31" s="67">
        <v>280957.55</v>
      </c>
      <c r="T31" s="66">
        <v>29.93384260517049</v>
      </c>
      <c r="U31" s="64">
        <v>657637.44999999995</v>
      </c>
      <c r="V31" s="66">
        <v>70.066157394829503</v>
      </c>
      <c r="X31" s="63">
        <v>121800</v>
      </c>
      <c r="Y31" s="71"/>
      <c r="Z31" s="64">
        <v>0</v>
      </c>
      <c r="AA31" s="64">
        <v>81200</v>
      </c>
      <c r="AB31" s="67">
        <v>81200</v>
      </c>
      <c r="AC31" s="66">
        <v>66.666666666666657</v>
      </c>
      <c r="AD31" s="64">
        <v>40600</v>
      </c>
      <c r="AE31" s="66">
        <v>33.333333333333329</v>
      </c>
      <c r="AG31" s="63">
        <v>0</v>
      </c>
      <c r="AH31" s="64">
        <v>0</v>
      </c>
      <c r="AI31" s="64">
        <v>0</v>
      </c>
      <c r="AJ31" s="67">
        <v>0</v>
      </c>
      <c r="AK31" s="66">
        <v>0</v>
      </c>
      <c r="AL31" s="64">
        <v>0</v>
      </c>
      <c r="AM31" s="66">
        <v>0</v>
      </c>
      <c r="AO31" s="63">
        <v>226000</v>
      </c>
      <c r="AP31" s="64">
        <v>0</v>
      </c>
      <c r="AQ31" s="64">
        <v>12000</v>
      </c>
      <c r="AR31" s="65">
        <v>12000</v>
      </c>
      <c r="AS31" s="66">
        <v>5.3097345132743365</v>
      </c>
      <c r="AT31" s="64">
        <v>214000</v>
      </c>
      <c r="AU31" s="66">
        <v>94.690265486725664</v>
      </c>
    </row>
    <row r="32" spans="2:47" ht="21" customHeight="1">
      <c r="B32" s="69">
        <v>21</v>
      </c>
      <c r="C32" s="70" t="s">
        <v>79</v>
      </c>
      <c r="D32" s="62" t="s">
        <v>80</v>
      </c>
      <c r="E32" s="62" t="s">
        <v>81</v>
      </c>
      <c r="G32" s="63">
        <v>1157490</v>
      </c>
      <c r="H32" s="64">
        <v>124750</v>
      </c>
      <c r="I32" s="64">
        <v>377439.67</v>
      </c>
      <c r="J32" s="65">
        <v>502189.67</v>
      </c>
      <c r="K32" s="66">
        <v>43.386091456513661</v>
      </c>
      <c r="L32" s="64">
        <v>655300.33000000007</v>
      </c>
      <c r="M32" s="66">
        <v>56.613908543486346</v>
      </c>
      <c r="O32" s="64">
        <v>899910</v>
      </c>
      <c r="P32" s="65"/>
      <c r="Q32" s="64">
        <v>124750</v>
      </c>
      <c r="R32" s="64">
        <v>193579.66999999998</v>
      </c>
      <c r="S32" s="67">
        <v>318329.67</v>
      </c>
      <c r="T32" s="66">
        <v>35.373500683401673</v>
      </c>
      <c r="U32" s="64">
        <v>581580.33000000007</v>
      </c>
      <c r="V32" s="66">
        <v>64.626499316598327</v>
      </c>
      <c r="X32" s="63">
        <v>110580</v>
      </c>
      <c r="Y32" s="71"/>
      <c r="Z32" s="64">
        <v>0</v>
      </c>
      <c r="AA32" s="64">
        <v>36860</v>
      </c>
      <c r="AB32" s="67">
        <v>36860</v>
      </c>
      <c r="AC32" s="66">
        <v>33.333333333333329</v>
      </c>
      <c r="AD32" s="64">
        <v>73720</v>
      </c>
      <c r="AE32" s="66">
        <v>66.666666666666657</v>
      </c>
      <c r="AG32" s="63">
        <v>0</v>
      </c>
      <c r="AH32" s="64">
        <v>0</v>
      </c>
      <c r="AI32" s="64">
        <v>0</v>
      </c>
      <c r="AJ32" s="67">
        <v>0</v>
      </c>
      <c r="AK32" s="66">
        <v>0</v>
      </c>
      <c r="AL32" s="64">
        <v>0</v>
      </c>
      <c r="AM32" s="66">
        <v>0</v>
      </c>
      <c r="AO32" s="63">
        <v>147000</v>
      </c>
      <c r="AP32" s="64">
        <v>0</v>
      </c>
      <c r="AQ32" s="64">
        <v>147000</v>
      </c>
      <c r="AR32" s="65">
        <v>147000</v>
      </c>
      <c r="AS32" s="66">
        <v>100</v>
      </c>
      <c r="AT32" s="64">
        <v>0</v>
      </c>
      <c r="AU32" s="66">
        <v>0</v>
      </c>
    </row>
    <row r="33" spans="2:47" ht="21" customHeight="1">
      <c r="B33" s="69">
        <v>22</v>
      </c>
      <c r="C33" s="70" t="s">
        <v>82</v>
      </c>
      <c r="D33" s="62" t="s">
        <v>83</v>
      </c>
      <c r="E33" s="62" t="s">
        <v>84</v>
      </c>
      <c r="G33" s="63">
        <v>3740655</v>
      </c>
      <c r="H33" s="64">
        <v>50410</v>
      </c>
      <c r="I33" s="64">
        <v>1004348.88</v>
      </c>
      <c r="J33" s="65">
        <v>1054758.8799999999</v>
      </c>
      <c r="K33" s="66">
        <v>28.197170816340982</v>
      </c>
      <c r="L33" s="64">
        <v>2685896.12</v>
      </c>
      <c r="M33" s="66">
        <v>71.802829183659014</v>
      </c>
      <c r="O33" s="64">
        <v>3269085</v>
      </c>
      <c r="P33" s="65"/>
      <c r="Q33" s="64">
        <v>50410</v>
      </c>
      <c r="R33" s="64">
        <v>735568.88</v>
      </c>
      <c r="S33" s="67">
        <v>785978.88</v>
      </c>
      <c r="T33" s="66">
        <v>24.042778942731683</v>
      </c>
      <c r="U33" s="64">
        <v>2483106.12</v>
      </c>
      <c r="V33" s="66">
        <v>75.957221057268328</v>
      </c>
      <c r="X33" s="63">
        <v>331170</v>
      </c>
      <c r="Y33" s="71"/>
      <c r="Z33" s="64">
        <v>0</v>
      </c>
      <c r="AA33" s="64">
        <v>220780</v>
      </c>
      <c r="AB33" s="67">
        <v>220780</v>
      </c>
      <c r="AC33" s="66">
        <v>66.666666666666657</v>
      </c>
      <c r="AD33" s="64">
        <v>110390</v>
      </c>
      <c r="AE33" s="66">
        <v>33.333333333333329</v>
      </c>
      <c r="AG33" s="63">
        <v>0</v>
      </c>
      <c r="AH33" s="64">
        <v>0</v>
      </c>
      <c r="AI33" s="64">
        <v>0</v>
      </c>
      <c r="AJ33" s="67">
        <v>0</v>
      </c>
      <c r="AK33" s="66">
        <v>0</v>
      </c>
      <c r="AL33" s="64">
        <v>0</v>
      </c>
      <c r="AM33" s="66">
        <v>0</v>
      </c>
      <c r="AO33" s="63">
        <v>140400</v>
      </c>
      <c r="AP33" s="64">
        <v>0</v>
      </c>
      <c r="AQ33" s="64">
        <v>48000</v>
      </c>
      <c r="AR33" s="65">
        <v>48000</v>
      </c>
      <c r="AS33" s="66">
        <v>34.188034188034187</v>
      </c>
      <c r="AT33" s="64">
        <v>92400</v>
      </c>
      <c r="AU33" s="66">
        <v>65.811965811965806</v>
      </c>
    </row>
    <row r="34" spans="2:47" ht="21" customHeight="1">
      <c r="B34" s="69">
        <v>23</v>
      </c>
      <c r="C34" s="70" t="s">
        <v>85</v>
      </c>
      <c r="D34" s="62" t="s">
        <v>86</v>
      </c>
      <c r="E34" s="62" t="s">
        <v>87</v>
      </c>
      <c r="G34" s="63">
        <v>3405355</v>
      </c>
      <c r="H34" s="64">
        <v>0</v>
      </c>
      <c r="I34" s="64">
        <v>416277.6</v>
      </c>
      <c r="J34" s="65">
        <v>416277.6</v>
      </c>
      <c r="K34" s="66">
        <v>12.224205699552616</v>
      </c>
      <c r="L34" s="64">
        <v>2989077.4</v>
      </c>
      <c r="M34" s="66">
        <v>87.775794300447387</v>
      </c>
      <c r="O34" s="64">
        <v>2425295</v>
      </c>
      <c r="P34" s="65"/>
      <c r="Q34" s="64">
        <v>0</v>
      </c>
      <c r="R34" s="64">
        <v>335837.6</v>
      </c>
      <c r="S34" s="67">
        <v>335837.6</v>
      </c>
      <c r="T34" s="66">
        <v>13.8472886803461</v>
      </c>
      <c r="U34" s="64">
        <v>2089457.4</v>
      </c>
      <c r="V34" s="66">
        <v>86.152711319653889</v>
      </c>
      <c r="X34" s="63">
        <v>120660</v>
      </c>
      <c r="Y34" s="71"/>
      <c r="Z34" s="64">
        <v>0</v>
      </c>
      <c r="AA34" s="64">
        <v>80440</v>
      </c>
      <c r="AB34" s="67">
        <v>80440</v>
      </c>
      <c r="AC34" s="66">
        <v>66.666666666666657</v>
      </c>
      <c r="AD34" s="64">
        <v>40220</v>
      </c>
      <c r="AE34" s="66">
        <v>33.333333333333329</v>
      </c>
      <c r="AG34" s="63">
        <v>0</v>
      </c>
      <c r="AH34" s="64">
        <v>0</v>
      </c>
      <c r="AI34" s="64">
        <v>0</v>
      </c>
      <c r="AJ34" s="67">
        <v>0</v>
      </c>
      <c r="AK34" s="66">
        <v>0</v>
      </c>
      <c r="AL34" s="64">
        <v>0</v>
      </c>
      <c r="AM34" s="66">
        <v>0</v>
      </c>
      <c r="AO34" s="63">
        <v>859400</v>
      </c>
      <c r="AP34" s="64">
        <v>0</v>
      </c>
      <c r="AQ34" s="64">
        <v>0</v>
      </c>
      <c r="AR34" s="65">
        <v>0</v>
      </c>
      <c r="AS34" s="66">
        <v>0</v>
      </c>
      <c r="AT34" s="64">
        <v>859400</v>
      </c>
      <c r="AU34" s="66">
        <v>100</v>
      </c>
    </row>
    <row r="35" spans="2:47" ht="21" customHeight="1">
      <c r="B35" s="69">
        <v>24</v>
      </c>
      <c r="C35" s="70" t="s">
        <v>88</v>
      </c>
      <c r="D35" s="62" t="s">
        <v>89</v>
      </c>
      <c r="E35" s="62" t="s">
        <v>90</v>
      </c>
      <c r="G35" s="63">
        <v>3079450</v>
      </c>
      <c r="H35" s="64">
        <v>132300</v>
      </c>
      <c r="I35" s="64">
        <v>472376.19</v>
      </c>
      <c r="J35" s="65">
        <v>604676.18999999994</v>
      </c>
      <c r="K35" s="66">
        <v>19.635850232996148</v>
      </c>
      <c r="L35" s="64">
        <v>2474773.81</v>
      </c>
      <c r="M35" s="66">
        <v>80.364149767003852</v>
      </c>
      <c r="O35" s="64">
        <v>1793150</v>
      </c>
      <c r="P35" s="65"/>
      <c r="Q35" s="64">
        <v>132300</v>
      </c>
      <c r="R35" s="64">
        <v>332126.19</v>
      </c>
      <c r="S35" s="67">
        <v>464426.19</v>
      </c>
      <c r="T35" s="66">
        <v>25.900018961046207</v>
      </c>
      <c r="U35" s="64">
        <v>1328723.81</v>
      </c>
      <c r="V35" s="66">
        <v>74.0999810389538</v>
      </c>
      <c r="X35" s="63">
        <v>148500</v>
      </c>
      <c r="Y35" s="71"/>
      <c r="Z35" s="64">
        <v>0</v>
      </c>
      <c r="AA35" s="64">
        <v>102960</v>
      </c>
      <c r="AB35" s="67">
        <v>102960</v>
      </c>
      <c r="AC35" s="66">
        <v>69.333333333333343</v>
      </c>
      <c r="AD35" s="64">
        <v>45540</v>
      </c>
      <c r="AE35" s="66">
        <v>30.666666666666664</v>
      </c>
      <c r="AG35" s="63">
        <v>0</v>
      </c>
      <c r="AH35" s="64">
        <v>0</v>
      </c>
      <c r="AI35" s="64">
        <v>0</v>
      </c>
      <c r="AJ35" s="67">
        <v>0</v>
      </c>
      <c r="AK35" s="66">
        <v>0</v>
      </c>
      <c r="AL35" s="64">
        <v>0</v>
      </c>
      <c r="AM35" s="66">
        <v>0</v>
      </c>
      <c r="AO35" s="63">
        <v>1137800</v>
      </c>
      <c r="AP35" s="64">
        <v>0</v>
      </c>
      <c r="AQ35" s="64">
        <v>37290</v>
      </c>
      <c r="AR35" s="65">
        <v>37290</v>
      </c>
      <c r="AS35" s="66">
        <v>3.2773773949727545</v>
      </c>
      <c r="AT35" s="64">
        <v>1100510</v>
      </c>
      <c r="AU35" s="66">
        <v>96.72262260502724</v>
      </c>
    </row>
    <row r="36" spans="2:47" ht="21" customHeight="1">
      <c r="B36" s="69">
        <v>25</v>
      </c>
      <c r="C36" s="70" t="s">
        <v>91</v>
      </c>
      <c r="D36" s="62" t="s">
        <v>92</v>
      </c>
      <c r="E36" s="62" t="s">
        <v>93</v>
      </c>
      <c r="G36" s="63">
        <v>3802587</v>
      </c>
      <c r="H36" s="64">
        <v>131250</v>
      </c>
      <c r="I36" s="64">
        <v>662232.78</v>
      </c>
      <c r="J36" s="65">
        <v>793482.78</v>
      </c>
      <c r="K36" s="66">
        <v>20.866919810118745</v>
      </c>
      <c r="L36" s="64">
        <v>3009104.2199999997</v>
      </c>
      <c r="M36" s="66">
        <v>79.133080189881255</v>
      </c>
      <c r="O36" s="64">
        <v>2449217</v>
      </c>
      <c r="P36" s="65"/>
      <c r="Q36" s="64">
        <v>131250</v>
      </c>
      <c r="R36" s="64">
        <v>488742.78</v>
      </c>
      <c r="S36" s="67">
        <v>619992.78</v>
      </c>
      <c r="T36" s="66">
        <v>25.313917876611182</v>
      </c>
      <c r="U36" s="64">
        <v>1829224.22</v>
      </c>
      <c r="V36" s="66">
        <v>74.686082123388815</v>
      </c>
      <c r="X36" s="63">
        <v>236370</v>
      </c>
      <c r="Y36" s="71"/>
      <c r="Z36" s="64">
        <v>0</v>
      </c>
      <c r="AA36" s="64">
        <v>156490</v>
      </c>
      <c r="AB36" s="67">
        <v>156490</v>
      </c>
      <c r="AC36" s="66">
        <v>66.205525235859028</v>
      </c>
      <c r="AD36" s="64">
        <v>79880</v>
      </c>
      <c r="AE36" s="66">
        <v>33.794474764140965</v>
      </c>
      <c r="AG36" s="63">
        <v>0</v>
      </c>
      <c r="AH36" s="64">
        <v>0</v>
      </c>
      <c r="AI36" s="64">
        <v>0</v>
      </c>
      <c r="AJ36" s="67">
        <v>0</v>
      </c>
      <c r="AK36" s="66">
        <v>0</v>
      </c>
      <c r="AL36" s="64">
        <v>0</v>
      </c>
      <c r="AM36" s="66">
        <v>0</v>
      </c>
      <c r="AO36" s="63">
        <v>1117000</v>
      </c>
      <c r="AP36" s="64">
        <v>0</v>
      </c>
      <c r="AQ36" s="64">
        <v>17000</v>
      </c>
      <c r="AR36" s="65">
        <v>17000</v>
      </c>
      <c r="AS36" s="66">
        <v>1.5219337511190689</v>
      </c>
      <c r="AT36" s="64">
        <v>1100000</v>
      </c>
      <c r="AU36" s="66">
        <v>98.478066248880936</v>
      </c>
    </row>
    <row r="37" spans="2:47" ht="21" customHeight="1">
      <c r="B37" s="69">
        <v>26</v>
      </c>
      <c r="C37" s="70" t="s">
        <v>94</v>
      </c>
      <c r="D37" s="62" t="s">
        <v>95</v>
      </c>
      <c r="E37" s="62" t="s">
        <v>96</v>
      </c>
      <c r="G37" s="63">
        <v>3419455</v>
      </c>
      <c r="H37" s="64">
        <v>41000</v>
      </c>
      <c r="I37" s="64">
        <v>564873.28</v>
      </c>
      <c r="J37" s="65">
        <v>605873.28</v>
      </c>
      <c r="K37" s="66">
        <v>17.718416531289343</v>
      </c>
      <c r="L37" s="64">
        <v>2813581.7199999997</v>
      </c>
      <c r="M37" s="66">
        <v>82.28158346871065</v>
      </c>
      <c r="O37" s="64">
        <v>2311685</v>
      </c>
      <c r="P37" s="65"/>
      <c r="Q37" s="64">
        <v>15000</v>
      </c>
      <c r="R37" s="64">
        <v>405293.27999999997</v>
      </c>
      <c r="S37" s="67">
        <v>420293.27999999997</v>
      </c>
      <c r="T37" s="66">
        <v>18.181252203479279</v>
      </c>
      <c r="U37" s="64">
        <v>1891391.72</v>
      </c>
      <c r="V37" s="66">
        <v>81.818747796520725</v>
      </c>
      <c r="X37" s="63">
        <v>239370</v>
      </c>
      <c r="Y37" s="71"/>
      <c r="Z37" s="64">
        <v>0</v>
      </c>
      <c r="AA37" s="64">
        <v>159580</v>
      </c>
      <c r="AB37" s="67">
        <v>159580</v>
      </c>
      <c r="AC37" s="66">
        <v>66.666666666666657</v>
      </c>
      <c r="AD37" s="64">
        <v>79790</v>
      </c>
      <c r="AE37" s="66">
        <v>33.333333333333329</v>
      </c>
      <c r="AG37" s="63">
        <v>0</v>
      </c>
      <c r="AH37" s="64">
        <v>0</v>
      </c>
      <c r="AI37" s="64">
        <v>0</v>
      </c>
      <c r="AJ37" s="67">
        <v>0</v>
      </c>
      <c r="AK37" s="66">
        <v>0</v>
      </c>
      <c r="AL37" s="64">
        <v>0</v>
      </c>
      <c r="AM37" s="66">
        <v>0</v>
      </c>
      <c r="AO37" s="63">
        <v>868400</v>
      </c>
      <c r="AP37" s="64">
        <v>26000</v>
      </c>
      <c r="AQ37" s="64">
        <v>0</v>
      </c>
      <c r="AR37" s="65">
        <v>26000</v>
      </c>
      <c r="AS37" s="66">
        <v>2.9940119760479043</v>
      </c>
      <c r="AT37" s="64">
        <v>842400</v>
      </c>
      <c r="AU37" s="66">
        <v>97.005988023952099</v>
      </c>
    </row>
    <row r="38" spans="2:47" ht="21" customHeight="1">
      <c r="B38" s="69">
        <v>27</v>
      </c>
      <c r="C38" s="70" t="s">
        <v>97</v>
      </c>
      <c r="D38" s="62" t="s">
        <v>98</v>
      </c>
      <c r="E38" s="62" t="s">
        <v>99</v>
      </c>
      <c r="G38" s="63">
        <v>2130240</v>
      </c>
      <c r="H38" s="64">
        <v>409800</v>
      </c>
      <c r="I38" s="64">
        <v>490973.70999999996</v>
      </c>
      <c r="J38" s="65">
        <v>900773.71</v>
      </c>
      <c r="K38" s="66">
        <v>42.285081023734413</v>
      </c>
      <c r="L38" s="64">
        <v>1229466.29</v>
      </c>
      <c r="M38" s="66">
        <v>57.714918976265587</v>
      </c>
      <c r="O38" s="64">
        <v>1763970</v>
      </c>
      <c r="P38" s="65"/>
      <c r="Q38" s="64">
        <v>409800</v>
      </c>
      <c r="R38" s="64">
        <v>259393.71</v>
      </c>
      <c r="S38" s="67">
        <v>669193.71</v>
      </c>
      <c r="T38" s="66">
        <v>37.936796544158909</v>
      </c>
      <c r="U38" s="64">
        <v>1094776.29</v>
      </c>
      <c r="V38" s="66">
        <v>62.063203455841091</v>
      </c>
      <c r="X38" s="63">
        <v>126870</v>
      </c>
      <c r="Y38" s="71"/>
      <c r="Z38" s="64">
        <v>0</v>
      </c>
      <c r="AA38" s="64">
        <v>84580</v>
      </c>
      <c r="AB38" s="67">
        <v>84580</v>
      </c>
      <c r="AC38" s="66">
        <v>66.666666666666657</v>
      </c>
      <c r="AD38" s="64">
        <v>42290</v>
      </c>
      <c r="AE38" s="66">
        <v>33.333333333333329</v>
      </c>
      <c r="AG38" s="63">
        <v>0</v>
      </c>
      <c r="AH38" s="64">
        <v>0</v>
      </c>
      <c r="AI38" s="64">
        <v>0</v>
      </c>
      <c r="AJ38" s="67">
        <v>0</v>
      </c>
      <c r="AK38" s="66">
        <v>0</v>
      </c>
      <c r="AL38" s="64">
        <v>0</v>
      </c>
      <c r="AM38" s="66">
        <v>0</v>
      </c>
      <c r="AO38" s="63">
        <v>239400</v>
      </c>
      <c r="AP38" s="64">
        <v>0</v>
      </c>
      <c r="AQ38" s="64">
        <v>147000</v>
      </c>
      <c r="AR38" s="65">
        <v>147000</v>
      </c>
      <c r="AS38" s="66">
        <v>61.403508771929829</v>
      </c>
      <c r="AT38" s="64">
        <v>92400</v>
      </c>
      <c r="AU38" s="66">
        <v>38.596491228070171</v>
      </c>
    </row>
    <row r="39" spans="2:47" ht="21" customHeight="1">
      <c r="B39" s="69">
        <v>28</v>
      </c>
      <c r="C39" s="70" t="s">
        <v>100</v>
      </c>
      <c r="D39" s="62" t="s">
        <v>101</v>
      </c>
      <c r="E39" s="62" t="s">
        <v>102</v>
      </c>
      <c r="G39" s="63">
        <v>4234311</v>
      </c>
      <c r="H39" s="64">
        <v>219000</v>
      </c>
      <c r="I39" s="64">
        <v>447966.39</v>
      </c>
      <c r="J39" s="65">
        <v>666966.39</v>
      </c>
      <c r="K39" s="66">
        <v>15.751473852534687</v>
      </c>
      <c r="L39" s="64">
        <v>3567344.61</v>
      </c>
      <c r="M39" s="66">
        <v>84.248526147465313</v>
      </c>
      <c r="O39" s="64">
        <v>2466181</v>
      </c>
      <c r="P39" s="65"/>
      <c r="Q39" s="64">
        <v>219000</v>
      </c>
      <c r="R39" s="64">
        <v>338546.39</v>
      </c>
      <c r="S39" s="67">
        <v>557546.39</v>
      </c>
      <c r="T39" s="66">
        <v>22.60768329656258</v>
      </c>
      <c r="U39" s="64">
        <v>1908634.6099999999</v>
      </c>
      <c r="V39" s="66">
        <v>77.392316703437416</v>
      </c>
      <c r="X39" s="63">
        <v>164130</v>
      </c>
      <c r="Y39" s="71"/>
      <c r="Z39" s="64">
        <v>0</v>
      </c>
      <c r="AA39" s="64">
        <v>109420</v>
      </c>
      <c r="AB39" s="67">
        <v>109420</v>
      </c>
      <c r="AC39" s="66">
        <v>66.666666666666657</v>
      </c>
      <c r="AD39" s="64">
        <v>54710</v>
      </c>
      <c r="AE39" s="66">
        <v>33.333333333333329</v>
      </c>
      <c r="AG39" s="63">
        <v>0</v>
      </c>
      <c r="AH39" s="64">
        <v>0</v>
      </c>
      <c r="AI39" s="64">
        <v>0</v>
      </c>
      <c r="AJ39" s="67">
        <v>0</v>
      </c>
      <c r="AK39" s="66">
        <v>0</v>
      </c>
      <c r="AL39" s="64">
        <v>0</v>
      </c>
      <c r="AM39" s="66">
        <v>0</v>
      </c>
      <c r="AO39" s="63">
        <v>1604000</v>
      </c>
      <c r="AP39" s="64">
        <v>0</v>
      </c>
      <c r="AQ39" s="64">
        <v>0</v>
      </c>
      <c r="AR39" s="65">
        <v>0</v>
      </c>
      <c r="AS39" s="66">
        <v>0</v>
      </c>
      <c r="AT39" s="64">
        <v>1604000</v>
      </c>
      <c r="AU39" s="66">
        <v>100</v>
      </c>
    </row>
    <row r="40" spans="2:47" ht="21" customHeight="1">
      <c r="B40" s="69">
        <v>29</v>
      </c>
      <c r="C40" s="70" t="s">
        <v>103</v>
      </c>
      <c r="D40" s="62" t="s">
        <v>104</v>
      </c>
      <c r="E40" s="62" t="s">
        <v>105</v>
      </c>
      <c r="G40" s="63">
        <v>1446680</v>
      </c>
      <c r="H40" s="64">
        <v>0</v>
      </c>
      <c r="I40" s="64">
        <v>182530.41</v>
      </c>
      <c r="J40" s="65">
        <v>182530.41</v>
      </c>
      <c r="K40" s="66">
        <v>12.617193159510052</v>
      </c>
      <c r="L40" s="64">
        <v>1264149.5900000001</v>
      </c>
      <c r="M40" s="66">
        <v>87.382806840489962</v>
      </c>
      <c r="O40" s="64">
        <v>1409680</v>
      </c>
      <c r="P40" s="65"/>
      <c r="Q40" s="64">
        <v>0</v>
      </c>
      <c r="R40" s="64">
        <v>182530.41</v>
      </c>
      <c r="S40" s="67">
        <v>182530.41</v>
      </c>
      <c r="T40" s="66">
        <v>12.948357783326713</v>
      </c>
      <c r="U40" s="64">
        <v>1227149.5900000001</v>
      </c>
      <c r="V40" s="66">
        <v>87.051642216673301</v>
      </c>
      <c r="X40" s="63">
        <v>0</v>
      </c>
      <c r="Y40" s="71"/>
      <c r="Z40" s="64">
        <v>0</v>
      </c>
      <c r="AA40" s="64">
        <v>0</v>
      </c>
      <c r="AB40" s="67">
        <v>0</v>
      </c>
      <c r="AC40" s="66">
        <v>0</v>
      </c>
      <c r="AD40" s="64">
        <v>0</v>
      </c>
      <c r="AE40" s="66">
        <v>0</v>
      </c>
      <c r="AG40" s="63">
        <v>0</v>
      </c>
      <c r="AH40" s="64">
        <v>0</v>
      </c>
      <c r="AI40" s="64">
        <v>0</v>
      </c>
      <c r="AJ40" s="67">
        <v>0</v>
      </c>
      <c r="AK40" s="66">
        <v>0</v>
      </c>
      <c r="AL40" s="64">
        <v>0</v>
      </c>
      <c r="AM40" s="66">
        <v>0</v>
      </c>
      <c r="AO40" s="63">
        <v>37000</v>
      </c>
      <c r="AP40" s="64">
        <v>0</v>
      </c>
      <c r="AQ40" s="64">
        <v>0</v>
      </c>
      <c r="AR40" s="65">
        <v>0</v>
      </c>
      <c r="AS40" s="66">
        <v>0</v>
      </c>
      <c r="AT40" s="64">
        <v>37000</v>
      </c>
      <c r="AU40" s="66">
        <v>100</v>
      </c>
    </row>
    <row r="41" spans="2:47" ht="21" customHeight="1">
      <c r="B41" s="69">
        <v>30</v>
      </c>
      <c r="C41" s="70" t="s">
        <v>106</v>
      </c>
      <c r="D41" s="62" t="s">
        <v>107</v>
      </c>
      <c r="E41" s="62" t="s">
        <v>108</v>
      </c>
      <c r="G41" s="63">
        <v>3243350</v>
      </c>
      <c r="H41" s="64">
        <v>0</v>
      </c>
      <c r="I41" s="64">
        <v>362160.95</v>
      </c>
      <c r="J41" s="65">
        <v>362160.95</v>
      </c>
      <c r="K41" s="66">
        <v>11.166261735551206</v>
      </c>
      <c r="L41" s="64">
        <v>2881189.05</v>
      </c>
      <c r="M41" s="66">
        <v>88.833738264448797</v>
      </c>
      <c r="O41" s="64">
        <v>1922350</v>
      </c>
      <c r="P41" s="65"/>
      <c r="Q41" s="64">
        <v>0</v>
      </c>
      <c r="R41" s="64">
        <v>320760.95</v>
      </c>
      <c r="S41" s="67">
        <v>320760.95</v>
      </c>
      <c r="T41" s="66">
        <v>16.685876661378003</v>
      </c>
      <c r="U41" s="64">
        <v>1601589.05</v>
      </c>
      <c r="V41" s="66">
        <v>83.314123338622011</v>
      </c>
      <c r="X41" s="63">
        <v>55200</v>
      </c>
      <c r="Y41" s="71"/>
      <c r="Z41" s="64">
        <v>0</v>
      </c>
      <c r="AA41" s="64">
        <v>41400</v>
      </c>
      <c r="AB41" s="67">
        <v>41400</v>
      </c>
      <c r="AC41" s="66">
        <v>75</v>
      </c>
      <c r="AD41" s="64">
        <v>13800</v>
      </c>
      <c r="AE41" s="66">
        <v>25</v>
      </c>
      <c r="AG41" s="63">
        <v>0</v>
      </c>
      <c r="AH41" s="64">
        <v>0</v>
      </c>
      <c r="AI41" s="64">
        <v>0</v>
      </c>
      <c r="AJ41" s="67">
        <v>0</v>
      </c>
      <c r="AK41" s="66">
        <v>0</v>
      </c>
      <c r="AL41" s="64">
        <v>0</v>
      </c>
      <c r="AM41" s="66">
        <v>0</v>
      </c>
      <c r="AO41" s="63">
        <v>1265800</v>
      </c>
      <c r="AP41" s="64">
        <v>0</v>
      </c>
      <c r="AQ41" s="64">
        <v>0</v>
      </c>
      <c r="AR41" s="65">
        <v>0</v>
      </c>
      <c r="AS41" s="66">
        <v>0</v>
      </c>
      <c r="AT41" s="64">
        <v>1265800</v>
      </c>
      <c r="AU41" s="66">
        <v>100</v>
      </c>
    </row>
    <row r="42" spans="2:47" ht="21" customHeight="1">
      <c r="B42" s="69">
        <v>31</v>
      </c>
      <c r="C42" s="70" t="s">
        <v>109</v>
      </c>
      <c r="D42" s="62" t="s">
        <v>110</v>
      </c>
      <c r="E42" s="62" t="s">
        <v>111</v>
      </c>
      <c r="G42" s="63">
        <v>2904595</v>
      </c>
      <c r="H42" s="64">
        <v>0</v>
      </c>
      <c r="I42" s="64">
        <v>433399.54999999993</v>
      </c>
      <c r="J42" s="65">
        <v>433399.54999999993</v>
      </c>
      <c r="K42" s="66">
        <v>14.921169732785463</v>
      </c>
      <c r="L42" s="64">
        <v>2471195.4500000002</v>
      </c>
      <c r="M42" s="66">
        <v>85.078830267214542</v>
      </c>
      <c r="O42" s="64">
        <v>1716625</v>
      </c>
      <c r="P42" s="65"/>
      <c r="Q42" s="64">
        <v>0</v>
      </c>
      <c r="R42" s="64">
        <v>320819.54999999993</v>
      </c>
      <c r="S42" s="67">
        <v>320819.54999999993</v>
      </c>
      <c r="T42" s="66">
        <v>18.688971091531347</v>
      </c>
      <c r="U42" s="64">
        <v>1395805.4500000002</v>
      </c>
      <c r="V42" s="66">
        <v>81.311028908468657</v>
      </c>
      <c r="X42" s="63">
        <v>168870</v>
      </c>
      <c r="Y42" s="71"/>
      <c r="Z42" s="64">
        <v>0</v>
      </c>
      <c r="AA42" s="64">
        <v>112580</v>
      </c>
      <c r="AB42" s="67">
        <v>112580</v>
      </c>
      <c r="AC42" s="66">
        <v>66.666666666666657</v>
      </c>
      <c r="AD42" s="64">
        <v>56290</v>
      </c>
      <c r="AE42" s="66">
        <v>33.333333333333329</v>
      </c>
      <c r="AG42" s="63">
        <v>0</v>
      </c>
      <c r="AH42" s="64">
        <v>0</v>
      </c>
      <c r="AI42" s="64">
        <v>0</v>
      </c>
      <c r="AJ42" s="67">
        <v>0</v>
      </c>
      <c r="AK42" s="66">
        <v>0</v>
      </c>
      <c r="AL42" s="64">
        <v>0</v>
      </c>
      <c r="AM42" s="66">
        <v>0</v>
      </c>
      <c r="AO42" s="63">
        <v>1019100</v>
      </c>
      <c r="AP42" s="64">
        <v>0</v>
      </c>
      <c r="AQ42" s="64">
        <v>0</v>
      </c>
      <c r="AR42" s="65">
        <v>0</v>
      </c>
      <c r="AS42" s="66">
        <v>0</v>
      </c>
      <c r="AT42" s="64">
        <v>1019100</v>
      </c>
      <c r="AU42" s="66">
        <v>100</v>
      </c>
    </row>
    <row r="43" spans="2:47" ht="21" customHeight="1">
      <c r="B43" s="69">
        <v>32</v>
      </c>
      <c r="C43" s="70" t="s">
        <v>112</v>
      </c>
      <c r="D43" s="62" t="s">
        <v>113</v>
      </c>
      <c r="E43" s="62" t="s">
        <v>114</v>
      </c>
      <c r="G43" s="63">
        <v>2462512</v>
      </c>
      <c r="H43" s="64">
        <v>0</v>
      </c>
      <c r="I43" s="64">
        <v>609825.12999999989</v>
      </c>
      <c r="J43" s="65">
        <v>609825.12999999989</v>
      </c>
      <c r="K43" s="66">
        <v>24.764351605190143</v>
      </c>
      <c r="L43" s="64">
        <v>1852686.87</v>
      </c>
      <c r="M43" s="66">
        <v>75.235648394809857</v>
      </c>
      <c r="O43" s="64">
        <v>2122032</v>
      </c>
      <c r="P43" s="65"/>
      <c r="Q43" s="64">
        <v>0</v>
      </c>
      <c r="R43" s="64">
        <v>392105.12999999995</v>
      </c>
      <c r="S43" s="67">
        <v>392105.12999999995</v>
      </c>
      <c r="T43" s="66">
        <v>18.477814189418442</v>
      </c>
      <c r="U43" s="64">
        <v>1729926.87</v>
      </c>
      <c r="V43" s="66">
        <v>81.522185810581561</v>
      </c>
      <c r="X43" s="63">
        <v>91080</v>
      </c>
      <c r="Y43" s="71"/>
      <c r="Z43" s="64">
        <v>0</v>
      </c>
      <c r="AA43" s="64">
        <v>60720</v>
      </c>
      <c r="AB43" s="67">
        <v>60720</v>
      </c>
      <c r="AC43" s="66">
        <v>66.666666666666657</v>
      </c>
      <c r="AD43" s="64">
        <v>30360</v>
      </c>
      <c r="AE43" s="66">
        <v>33.333333333333329</v>
      </c>
      <c r="AG43" s="63">
        <v>0</v>
      </c>
      <c r="AH43" s="64">
        <v>0</v>
      </c>
      <c r="AI43" s="64">
        <v>0</v>
      </c>
      <c r="AJ43" s="67">
        <v>0</v>
      </c>
      <c r="AK43" s="66">
        <v>0</v>
      </c>
      <c r="AL43" s="64">
        <v>0</v>
      </c>
      <c r="AM43" s="66">
        <v>0</v>
      </c>
      <c r="AO43" s="63">
        <v>249400</v>
      </c>
      <c r="AP43" s="64">
        <v>0</v>
      </c>
      <c r="AQ43" s="64">
        <v>157000</v>
      </c>
      <c r="AR43" s="65">
        <v>157000</v>
      </c>
      <c r="AS43" s="66">
        <v>62.951082598235764</v>
      </c>
      <c r="AT43" s="64">
        <v>92400</v>
      </c>
      <c r="AU43" s="66">
        <v>37.048917401764236</v>
      </c>
    </row>
    <row r="44" spans="2:47" ht="21" customHeight="1">
      <c r="B44" s="69">
        <v>33</v>
      </c>
      <c r="C44" s="70" t="s">
        <v>115</v>
      </c>
      <c r="D44" s="62" t="s">
        <v>116</v>
      </c>
      <c r="E44" s="62" t="s">
        <v>117</v>
      </c>
      <c r="G44" s="63">
        <v>3140220</v>
      </c>
      <c r="H44" s="64">
        <v>109000</v>
      </c>
      <c r="I44" s="64">
        <v>873653.10999999987</v>
      </c>
      <c r="J44" s="65">
        <v>982653.10999999987</v>
      </c>
      <c r="K44" s="66">
        <v>31.292492564215241</v>
      </c>
      <c r="L44" s="64">
        <v>2157566.89</v>
      </c>
      <c r="M44" s="66">
        <v>68.707507435784748</v>
      </c>
      <c r="O44" s="64">
        <v>2741790</v>
      </c>
      <c r="P44" s="65"/>
      <c r="Q44" s="64">
        <v>109000</v>
      </c>
      <c r="R44" s="64">
        <v>567033.10999999987</v>
      </c>
      <c r="S44" s="67">
        <v>676033.10999999987</v>
      </c>
      <c r="T44" s="66">
        <v>24.656633440197822</v>
      </c>
      <c r="U44" s="64">
        <v>2065756.8900000001</v>
      </c>
      <c r="V44" s="66">
        <v>75.343366559802178</v>
      </c>
      <c r="X44" s="63">
        <v>251430</v>
      </c>
      <c r="Y44" s="71"/>
      <c r="Z44" s="64">
        <v>0</v>
      </c>
      <c r="AA44" s="64">
        <v>167620</v>
      </c>
      <c r="AB44" s="67">
        <v>167620</v>
      </c>
      <c r="AC44" s="66">
        <v>66.666666666666657</v>
      </c>
      <c r="AD44" s="64">
        <v>83810</v>
      </c>
      <c r="AE44" s="66">
        <v>33.333333333333329</v>
      </c>
      <c r="AG44" s="63">
        <v>0</v>
      </c>
      <c r="AH44" s="64">
        <v>0</v>
      </c>
      <c r="AI44" s="64">
        <v>0</v>
      </c>
      <c r="AJ44" s="67">
        <v>0</v>
      </c>
      <c r="AK44" s="66">
        <v>0</v>
      </c>
      <c r="AL44" s="64">
        <v>0</v>
      </c>
      <c r="AM44" s="66">
        <v>0</v>
      </c>
      <c r="AO44" s="63">
        <v>147000</v>
      </c>
      <c r="AP44" s="64">
        <v>0</v>
      </c>
      <c r="AQ44" s="64">
        <v>139000</v>
      </c>
      <c r="AR44" s="65">
        <v>139000</v>
      </c>
      <c r="AS44" s="66">
        <v>94.557823129251702</v>
      </c>
      <c r="AT44" s="64">
        <v>8000</v>
      </c>
      <c r="AU44" s="66">
        <v>5.4421768707482991</v>
      </c>
    </row>
    <row r="45" spans="2:47" ht="21" customHeight="1">
      <c r="B45" s="69">
        <v>34</v>
      </c>
      <c r="C45" s="70" t="s">
        <v>118</v>
      </c>
      <c r="D45" s="62" t="s">
        <v>119</v>
      </c>
      <c r="E45" s="62" t="s">
        <v>120</v>
      </c>
      <c r="G45" s="63">
        <v>2092915</v>
      </c>
      <c r="H45" s="64">
        <v>174595</v>
      </c>
      <c r="I45" s="64">
        <v>448722.73</v>
      </c>
      <c r="J45" s="65">
        <v>623317.73</v>
      </c>
      <c r="K45" s="66">
        <v>29.782276394406843</v>
      </c>
      <c r="L45" s="64">
        <v>1469597.27</v>
      </c>
      <c r="M45" s="66">
        <v>70.21772360559315</v>
      </c>
      <c r="O45" s="64">
        <v>1729405</v>
      </c>
      <c r="P45" s="65"/>
      <c r="Q45" s="64">
        <v>174595</v>
      </c>
      <c r="R45" s="64">
        <v>324382.73</v>
      </c>
      <c r="S45" s="67">
        <v>498977.73</v>
      </c>
      <c r="T45" s="66">
        <v>28.852566634189213</v>
      </c>
      <c r="U45" s="64">
        <v>1230427.27</v>
      </c>
      <c r="V45" s="66">
        <v>71.147433365810784</v>
      </c>
      <c r="X45" s="63">
        <v>186510</v>
      </c>
      <c r="Y45" s="71"/>
      <c r="Z45" s="64">
        <v>0</v>
      </c>
      <c r="AA45" s="64">
        <v>124340</v>
      </c>
      <c r="AB45" s="67">
        <v>124340</v>
      </c>
      <c r="AC45" s="66">
        <v>66.666666666666657</v>
      </c>
      <c r="AD45" s="64">
        <v>62170</v>
      </c>
      <c r="AE45" s="66">
        <v>33.333333333333329</v>
      </c>
      <c r="AG45" s="63">
        <v>0</v>
      </c>
      <c r="AH45" s="64">
        <v>0</v>
      </c>
      <c r="AI45" s="64">
        <v>0</v>
      </c>
      <c r="AJ45" s="67">
        <v>0</v>
      </c>
      <c r="AK45" s="66">
        <v>0</v>
      </c>
      <c r="AL45" s="64">
        <v>0</v>
      </c>
      <c r="AM45" s="66">
        <v>0</v>
      </c>
      <c r="AO45" s="63">
        <v>177000</v>
      </c>
      <c r="AP45" s="64">
        <v>0</v>
      </c>
      <c r="AQ45" s="64">
        <v>0</v>
      </c>
      <c r="AR45" s="65">
        <v>0</v>
      </c>
      <c r="AS45" s="66">
        <v>0</v>
      </c>
      <c r="AT45" s="64">
        <v>177000</v>
      </c>
      <c r="AU45" s="66">
        <v>100</v>
      </c>
    </row>
    <row r="46" spans="2:47" ht="21" customHeight="1">
      <c r="B46" s="69">
        <v>35</v>
      </c>
      <c r="C46" s="70" t="s">
        <v>121</v>
      </c>
      <c r="D46" s="62" t="s">
        <v>122</v>
      </c>
      <c r="E46" s="62" t="s">
        <v>123</v>
      </c>
      <c r="G46" s="63">
        <v>2759355</v>
      </c>
      <c r="H46" s="64">
        <v>9256</v>
      </c>
      <c r="I46" s="64">
        <v>745686.22</v>
      </c>
      <c r="J46" s="65">
        <v>754942.22</v>
      </c>
      <c r="K46" s="66">
        <v>27.359372751965584</v>
      </c>
      <c r="L46" s="64">
        <v>2004412.78</v>
      </c>
      <c r="M46" s="66">
        <v>72.64062724803442</v>
      </c>
      <c r="O46" s="64">
        <v>2067555</v>
      </c>
      <c r="P46" s="65"/>
      <c r="Q46" s="64">
        <v>9256</v>
      </c>
      <c r="R46" s="64">
        <v>313686.21999999997</v>
      </c>
      <c r="S46" s="67">
        <v>322942.21999999997</v>
      </c>
      <c r="T46" s="66">
        <v>15.619522576182979</v>
      </c>
      <c r="U46" s="64">
        <v>1744612.78</v>
      </c>
      <c r="V46" s="66">
        <v>84.380477423817027</v>
      </c>
      <c r="X46" s="63">
        <v>225000</v>
      </c>
      <c r="Y46" s="71"/>
      <c r="Z46" s="64">
        <v>0</v>
      </c>
      <c r="AA46" s="64">
        <v>150000</v>
      </c>
      <c r="AB46" s="67">
        <v>150000</v>
      </c>
      <c r="AC46" s="66">
        <v>66.666666666666657</v>
      </c>
      <c r="AD46" s="64">
        <v>75000</v>
      </c>
      <c r="AE46" s="66">
        <v>33.333333333333329</v>
      </c>
      <c r="AG46" s="63">
        <v>0</v>
      </c>
      <c r="AH46" s="64">
        <v>0</v>
      </c>
      <c r="AI46" s="64">
        <v>0</v>
      </c>
      <c r="AJ46" s="67">
        <v>0</v>
      </c>
      <c r="AK46" s="66">
        <v>0</v>
      </c>
      <c r="AL46" s="64">
        <v>0</v>
      </c>
      <c r="AM46" s="66">
        <v>0</v>
      </c>
      <c r="AO46" s="63">
        <v>466800</v>
      </c>
      <c r="AP46" s="64">
        <v>0</v>
      </c>
      <c r="AQ46" s="64">
        <v>282000</v>
      </c>
      <c r="AR46" s="65">
        <v>282000</v>
      </c>
      <c r="AS46" s="66">
        <v>60.411311053984576</v>
      </c>
      <c r="AT46" s="64">
        <v>184800</v>
      </c>
      <c r="AU46" s="66">
        <v>39.588688946015424</v>
      </c>
    </row>
    <row r="47" spans="2:47" ht="21" customHeight="1">
      <c r="B47" s="69">
        <v>36</v>
      </c>
      <c r="C47" s="70" t="s">
        <v>124</v>
      </c>
      <c r="D47" s="62" t="s">
        <v>125</v>
      </c>
      <c r="E47" s="62" t="s">
        <v>126</v>
      </c>
      <c r="G47" s="63">
        <v>2007020</v>
      </c>
      <c r="H47" s="64">
        <v>0</v>
      </c>
      <c r="I47" s="64">
        <v>414425.83</v>
      </c>
      <c r="J47" s="65">
        <v>414425.83</v>
      </c>
      <c r="K47" s="66">
        <v>20.64881416229036</v>
      </c>
      <c r="L47" s="64">
        <v>1592594.17</v>
      </c>
      <c r="M47" s="66">
        <v>79.351185837709636</v>
      </c>
      <c r="O47" s="64">
        <v>1681700</v>
      </c>
      <c r="P47" s="65"/>
      <c r="Q47" s="64">
        <v>0</v>
      </c>
      <c r="R47" s="64">
        <v>279585.83</v>
      </c>
      <c r="S47" s="67">
        <v>279585.83</v>
      </c>
      <c r="T47" s="66">
        <v>16.625190580959746</v>
      </c>
      <c r="U47" s="64">
        <v>1402114.17</v>
      </c>
      <c r="V47" s="66">
        <v>83.374809419040247</v>
      </c>
      <c r="X47" s="63">
        <v>187920</v>
      </c>
      <c r="Y47" s="71"/>
      <c r="Z47" s="64">
        <v>0</v>
      </c>
      <c r="AA47" s="64">
        <v>89840</v>
      </c>
      <c r="AB47" s="67">
        <v>89840</v>
      </c>
      <c r="AC47" s="66">
        <v>47.807577692635164</v>
      </c>
      <c r="AD47" s="64">
        <v>98080</v>
      </c>
      <c r="AE47" s="66">
        <v>52.192422307364836</v>
      </c>
      <c r="AG47" s="63">
        <v>0</v>
      </c>
      <c r="AH47" s="64">
        <v>0</v>
      </c>
      <c r="AI47" s="64">
        <v>0</v>
      </c>
      <c r="AJ47" s="67">
        <v>0</v>
      </c>
      <c r="AK47" s="66">
        <v>0</v>
      </c>
      <c r="AL47" s="64">
        <v>0</v>
      </c>
      <c r="AM47" s="66">
        <v>0</v>
      </c>
      <c r="AO47" s="63">
        <v>137400</v>
      </c>
      <c r="AP47" s="64">
        <v>0</v>
      </c>
      <c r="AQ47" s="64">
        <v>45000</v>
      </c>
      <c r="AR47" s="65">
        <v>45000</v>
      </c>
      <c r="AS47" s="66">
        <v>32.751091703056765</v>
      </c>
      <c r="AT47" s="64">
        <v>92400</v>
      </c>
      <c r="AU47" s="66">
        <v>67.248908296943227</v>
      </c>
    </row>
    <row r="48" spans="2:47" ht="21" customHeight="1">
      <c r="B48" s="69">
        <v>37</v>
      </c>
      <c r="C48" s="70" t="s">
        <v>127</v>
      </c>
      <c r="D48" s="62" t="s">
        <v>128</v>
      </c>
      <c r="E48" s="62" t="s">
        <v>129</v>
      </c>
      <c r="G48" s="63">
        <v>2540690</v>
      </c>
      <c r="H48" s="64">
        <v>133500</v>
      </c>
      <c r="I48" s="64">
        <v>657192.07999999996</v>
      </c>
      <c r="J48" s="65">
        <v>790692.08</v>
      </c>
      <c r="K48" s="66">
        <v>31.121155276716166</v>
      </c>
      <c r="L48" s="64">
        <v>1749997.92</v>
      </c>
      <c r="M48" s="66">
        <v>68.878844723283834</v>
      </c>
      <c r="O48" s="64">
        <v>2074100</v>
      </c>
      <c r="P48" s="65"/>
      <c r="Q48" s="64">
        <v>133500</v>
      </c>
      <c r="R48" s="64">
        <v>286132.07999999996</v>
      </c>
      <c r="S48" s="67">
        <v>419632.07999999996</v>
      </c>
      <c r="T48" s="66">
        <v>20.232008099898749</v>
      </c>
      <c r="U48" s="64">
        <v>1654467.92</v>
      </c>
      <c r="V48" s="66">
        <v>79.767991900101237</v>
      </c>
      <c r="X48" s="63">
        <v>280590</v>
      </c>
      <c r="Y48" s="71"/>
      <c r="Z48" s="64">
        <v>0</v>
      </c>
      <c r="AA48" s="64">
        <v>187060</v>
      </c>
      <c r="AB48" s="67">
        <v>187060</v>
      </c>
      <c r="AC48" s="66">
        <v>66.666666666666657</v>
      </c>
      <c r="AD48" s="64">
        <v>93530</v>
      </c>
      <c r="AE48" s="66">
        <v>33.333333333333329</v>
      </c>
      <c r="AG48" s="63">
        <v>0</v>
      </c>
      <c r="AH48" s="64">
        <v>0</v>
      </c>
      <c r="AI48" s="64">
        <v>0</v>
      </c>
      <c r="AJ48" s="67">
        <v>0</v>
      </c>
      <c r="AK48" s="66">
        <v>0</v>
      </c>
      <c r="AL48" s="64">
        <v>0</v>
      </c>
      <c r="AM48" s="66">
        <v>0</v>
      </c>
      <c r="AO48" s="63">
        <v>186000</v>
      </c>
      <c r="AP48" s="64">
        <v>0</v>
      </c>
      <c r="AQ48" s="64">
        <v>184000</v>
      </c>
      <c r="AR48" s="65">
        <v>184000</v>
      </c>
      <c r="AS48" s="66">
        <v>98.924731182795696</v>
      </c>
      <c r="AT48" s="64">
        <v>2000</v>
      </c>
      <c r="AU48" s="66">
        <v>1.0752688172043012</v>
      </c>
    </row>
    <row r="49" spans="2:47" ht="21" customHeight="1">
      <c r="B49" s="69">
        <v>38</v>
      </c>
      <c r="C49" s="70" t="s">
        <v>130</v>
      </c>
      <c r="D49" s="62" t="s">
        <v>131</v>
      </c>
      <c r="E49" s="62" t="s">
        <v>132</v>
      </c>
      <c r="G49" s="63">
        <v>2043395</v>
      </c>
      <c r="H49" s="64">
        <v>105000</v>
      </c>
      <c r="I49" s="64">
        <v>584689.9800000001</v>
      </c>
      <c r="J49" s="65">
        <v>689689.9800000001</v>
      </c>
      <c r="K49" s="66">
        <v>33.752161476366545</v>
      </c>
      <c r="L49" s="64">
        <v>1353705.02</v>
      </c>
      <c r="M49" s="66">
        <v>66.247838523633462</v>
      </c>
      <c r="O49" s="64">
        <v>1795055</v>
      </c>
      <c r="P49" s="65"/>
      <c r="Q49" s="64">
        <v>105000</v>
      </c>
      <c r="R49" s="64">
        <v>406529.9800000001</v>
      </c>
      <c r="S49" s="67">
        <v>511529.9800000001</v>
      </c>
      <c r="T49" s="66">
        <v>28.496618766555905</v>
      </c>
      <c r="U49" s="64">
        <v>1283525.02</v>
      </c>
      <c r="V49" s="66">
        <v>71.503381233444102</v>
      </c>
      <c r="X49" s="63">
        <v>210540</v>
      </c>
      <c r="Y49" s="71"/>
      <c r="Z49" s="64">
        <v>0</v>
      </c>
      <c r="AA49" s="64">
        <v>140360</v>
      </c>
      <c r="AB49" s="67">
        <v>140360</v>
      </c>
      <c r="AC49" s="66">
        <v>66.666666666666657</v>
      </c>
      <c r="AD49" s="64">
        <v>70180</v>
      </c>
      <c r="AE49" s="66">
        <v>33.333333333333329</v>
      </c>
      <c r="AG49" s="63">
        <v>0</v>
      </c>
      <c r="AH49" s="64">
        <v>0</v>
      </c>
      <c r="AI49" s="64">
        <v>0</v>
      </c>
      <c r="AJ49" s="67">
        <v>0</v>
      </c>
      <c r="AK49" s="66">
        <v>0</v>
      </c>
      <c r="AL49" s="64">
        <v>0</v>
      </c>
      <c r="AM49" s="66">
        <v>0</v>
      </c>
      <c r="AO49" s="63">
        <v>37800</v>
      </c>
      <c r="AP49" s="64">
        <v>0</v>
      </c>
      <c r="AQ49" s="64">
        <v>37800</v>
      </c>
      <c r="AR49" s="65">
        <v>37800</v>
      </c>
      <c r="AS49" s="66">
        <v>100</v>
      </c>
      <c r="AT49" s="64">
        <v>0</v>
      </c>
      <c r="AU49" s="66">
        <v>0</v>
      </c>
    </row>
    <row r="50" spans="2:47" ht="21" customHeight="1">
      <c r="B50" s="69">
        <v>39</v>
      </c>
      <c r="C50" s="70" t="s">
        <v>133</v>
      </c>
      <c r="D50" s="62" t="s">
        <v>134</v>
      </c>
      <c r="E50" s="62" t="s">
        <v>135</v>
      </c>
      <c r="G50" s="63">
        <v>2566120</v>
      </c>
      <c r="H50" s="64">
        <v>0</v>
      </c>
      <c r="I50" s="64">
        <v>329699.11</v>
      </c>
      <c r="J50" s="65">
        <v>329699.11</v>
      </c>
      <c r="K50" s="66">
        <v>12.8481563605755</v>
      </c>
      <c r="L50" s="64">
        <v>2236420.89</v>
      </c>
      <c r="M50" s="66">
        <v>87.151843639424513</v>
      </c>
      <c r="O50" s="64">
        <v>2256970</v>
      </c>
      <c r="P50" s="65"/>
      <c r="Q50" s="64">
        <v>0</v>
      </c>
      <c r="R50" s="64">
        <v>302099.11</v>
      </c>
      <c r="S50" s="67">
        <v>302099.11</v>
      </c>
      <c r="T50" s="66">
        <v>13.385162851079102</v>
      </c>
      <c r="U50" s="64">
        <v>1954870.8900000001</v>
      </c>
      <c r="V50" s="66">
        <v>86.614837148920913</v>
      </c>
      <c r="X50" s="63">
        <v>120750</v>
      </c>
      <c r="Y50" s="71"/>
      <c r="Z50" s="64">
        <v>0</v>
      </c>
      <c r="AA50" s="64">
        <v>27600</v>
      </c>
      <c r="AB50" s="67">
        <v>27600</v>
      </c>
      <c r="AC50" s="66">
        <v>22.857142857142858</v>
      </c>
      <c r="AD50" s="64">
        <v>93150</v>
      </c>
      <c r="AE50" s="66">
        <v>77.142857142857153</v>
      </c>
      <c r="AG50" s="63">
        <v>0</v>
      </c>
      <c r="AH50" s="64">
        <v>0</v>
      </c>
      <c r="AI50" s="64">
        <v>0</v>
      </c>
      <c r="AJ50" s="67">
        <v>0</v>
      </c>
      <c r="AK50" s="66">
        <v>0</v>
      </c>
      <c r="AL50" s="64">
        <v>0</v>
      </c>
      <c r="AM50" s="66">
        <v>0</v>
      </c>
      <c r="AO50" s="63">
        <v>188400</v>
      </c>
      <c r="AP50" s="64">
        <v>0</v>
      </c>
      <c r="AQ50" s="64">
        <v>0</v>
      </c>
      <c r="AR50" s="65">
        <v>0</v>
      </c>
      <c r="AS50" s="66">
        <v>0</v>
      </c>
      <c r="AT50" s="64">
        <v>188400</v>
      </c>
      <c r="AU50" s="66">
        <v>100</v>
      </c>
    </row>
    <row r="51" spans="2:47" ht="21" customHeight="1">
      <c r="B51" s="69">
        <v>40</v>
      </c>
      <c r="C51" s="70" t="s">
        <v>136</v>
      </c>
      <c r="D51" s="62" t="s">
        <v>137</v>
      </c>
      <c r="E51" s="62" t="s">
        <v>138</v>
      </c>
      <c r="G51" s="63">
        <v>2690620</v>
      </c>
      <c r="H51" s="64">
        <v>0</v>
      </c>
      <c r="I51" s="64">
        <v>379269.54000000004</v>
      </c>
      <c r="J51" s="65">
        <v>379269.54000000004</v>
      </c>
      <c r="K51" s="66">
        <v>14.095990515197244</v>
      </c>
      <c r="L51" s="64">
        <v>2311350.46</v>
      </c>
      <c r="M51" s="66">
        <v>85.904009484802756</v>
      </c>
      <c r="O51" s="64">
        <v>1559980</v>
      </c>
      <c r="P51" s="65"/>
      <c r="Q51" s="64">
        <v>0</v>
      </c>
      <c r="R51" s="64">
        <v>200209.54000000004</v>
      </c>
      <c r="S51" s="67">
        <v>200209.54000000004</v>
      </c>
      <c r="T51" s="66">
        <v>12.834109411659126</v>
      </c>
      <c r="U51" s="64">
        <v>1359770.46</v>
      </c>
      <c r="V51" s="66">
        <v>87.165890588340872</v>
      </c>
      <c r="X51" s="63">
        <v>119640</v>
      </c>
      <c r="Y51" s="71"/>
      <c r="Z51" s="64">
        <v>0</v>
      </c>
      <c r="AA51" s="64">
        <v>79760</v>
      </c>
      <c r="AB51" s="67">
        <v>79760</v>
      </c>
      <c r="AC51" s="66">
        <v>66.666666666666657</v>
      </c>
      <c r="AD51" s="64">
        <v>39880</v>
      </c>
      <c r="AE51" s="66">
        <v>33.333333333333329</v>
      </c>
      <c r="AG51" s="63">
        <v>0</v>
      </c>
      <c r="AH51" s="64">
        <v>0</v>
      </c>
      <c r="AI51" s="64">
        <v>0</v>
      </c>
      <c r="AJ51" s="67">
        <v>0</v>
      </c>
      <c r="AK51" s="66">
        <v>0</v>
      </c>
      <c r="AL51" s="64">
        <v>0</v>
      </c>
      <c r="AM51" s="66">
        <v>0</v>
      </c>
      <c r="AO51" s="63">
        <v>1011000</v>
      </c>
      <c r="AP51" s="64">
        <v>0</v>
      </c>
      <c r="AQ51" s="64">
        <v>99300</v>
      </c>
      <c r="AR51" s="65">
        <v>99300</v>
      </c>
      <c r="AS51" s="66">
        <v>9.8219584569732934</v>
      </c>
      <c r="AT51" s="64">
        <v>911700</v>
      </c>
      <c r="AU51" s="66">
        <v>90.178041543026708</v>
      </c>
    </row>
    <row r="52" spans="2:47" ht="21" customHeight="1">
      <c r="B52" s="69">
        <v>41</v>
      </c>
      <c r="C52" s="70" t="s">
        <v>139</v>
      </c>
      <c r="D52" s="62" t="s">
        <v>140</v>
      </c>
      <c r="E52" s="62" t="s">
        <v>141</v>
      </c>
      <c r="G52" s="63">
        <v>1964785</v>
      </c>
      <c r="H52" s="64">
        <v>122915</v>
      </c>
      <c r="I52" s="64">
        <v>335768.06</v>
      </c>
      <c r="J52" s="65">
        <v>458683.06</v>
      </c>
      <c r="K52" s="66">
        <v>23.345203673684399</v>
      </c>
      <c r="L52" s="64">
        <v>1506101.94</v>
      </c>
      <c r="M52" s="66">
        <v>76.654796326315605</v>
      </c>
      <c r="O52" s="64">
        <v>1725385</v>
      </c>
      <c r="P52" s="65"/>
      <c r="Q52" s="64">
        <v>122915</v>
      </c>
      <c r="R52" s="64">
        <v>196768.06</v>
      </c>
      <c r="S52" s="67">
        <v>319683.06</v>
      </c>
      <c r="T52" s="66">
        <v>18.528216021351756</v>
      </c>
      <c r="U52" s="64">
        <v>1405701.94</v>
      </c>
      <c r="V52" s="66">
        <v>81.471783978648233</v>
      </c>
      <c r="X52" s="63">
        <v>0</v>
      </c>
      <c r="Y52" s="71"/>
      <c r="Z52" s="64">
        <v>0</v>
      </c>
      <c r="AA52" s="64">
        <v>0</v>
      </c>
      <c r="AB52" s="67">
        <v>0</v>
      </c>
      <c r="AC52" s="66">
        <v>0</v>
      </c>
      <c r="AD52" s="64">
        <v>0</v>
      </c>
      <c r="AE52" s="66">
        <v>0</v>
      </c>
      <c r="AG52" s="63">
        <v>0</v>
      </c>
      <c r="AH52" s="64">
        <v>0</v>
      </c>
      <c r="AI52" s="64">
        <v>0</v>
      </c>
      <c r="AJ52" s="67">
        <v>0</v>
      </c>
      <c r="AK52" s="66">
        <v>0</v>
      </c>
      <c r="AL52" s="64">
        <v>0</v>
      </c>
      <c r="AM52" s="66">
        <v>0</v>
      </c>
      <c r="AO52" s="63">
        <v>239400</v>
      </c>
      <c r="AP52" s="64">
        <v>0</v>
      </c>
      <c r="AQ52" s="64">
        <v>139000</v>
      </c>
      <c r="AR52" s="65">
        <v>139000</v>
      </c>
      <c r="AS52" s="66">
        <v>58.061821219715959</v>
      </c>
      <c r="AT52" s="64">
        <v>100400</v>
      </c>
      <c r="AU52" s="66">
        <v>41.938178780284041</v>
      </c>
    </row>
    <row r="53" spans="2:47" ht="21" customHeight="1">
      <c r="B53" s="69">
        <v>42</v>
      </c>
      <c r="C53" s="70" t="s">
        <v>142</v>
      </c>
      <c r="D53" s="62" t="s">
        <v>143</v>
      </c>
      <c r="E53" s="62" t="s">
        <v>144</v>
      </c>
      <c r="G53" s="63">
        <v>2695405</v>
      </c>
      <c r="H53" s="64">
        <v>228000</v>
      </c>
      <c r="I53" s="64">
        <v>465066.25</v>
      </c>
      <c r="J53" s="65">
        <v>693066.25</v>
      </c>
      <c r="K53" s="66">
        <v>25.712879882615042</v>
      </c>
      <c r="L53" s="64">
        <v>2002338.75</v>
      </c>
      <c r="M53" s="66">
        <v>74.287120117384958</v>
      </c>
      <c r="O53" s="64">
        <v>2321845</v>
      </c>
      <c r="P53" s="65"/>
      <c r="Q53" s="64">
        <v>90000</v>
      </c>
      <c r="R53" s="64">
        <v>384626.25</v>
      </c>
      <c r="S53" s="67">
        <v>474626.25</v>
      </c>
      <c r="T53" s="66">
        <v>20.441771522216168</v>
      </c>
      <c r="U53" s="64">
        <v>1847218.75</v>
      </c>
      <c r="V53" s="66">
        <v>79.558228477783828</v>
      </c>
      <c r="X53" s="63">
        <v>56160</v>
      </c>
      <c r="Y53" s="71"/>
      <c r="Z53" s="64">
        <v>0</v>
      </c>
      <c r="AA53" s="64">
        <v>37440</v>
      </c>
      <c r="AB53" s="67">
        <v>37440</v>
      </c>
      <c r="AC53" s="66">
        <v>66.666666666666657</v>
      </c>
      <c r="AD53" s="64">
        <v>18720</v>
      </c>
      <c r="AE53" s="66">
        <v>33.333333333333329</v>
      </c>
      <c r="AG53" s="63">
        <v>0</v>
      </c>
      <c r="AH53" s="64">
        <v>0</v>
      </c>
      <c r="AI53" s="64">
        <v>0</v>
      </c>
      <c r="AJ53" s="67">
        <v>0</v>
      </c>
      <c r="AK53" s="66">
        <v>0</v>
      </c>
      <c r="AL53" s="64">
        <v>0</v>
      </c>
      <c r="AM53" s="66">
        <v>0</v>
      </c>
      <c r="AO53" s="63">
        <v>317400</v>
      </c>
      <c r="AP53" s="64">
        <v>138000</v>
      </c>
      <c r="AQ53" s="64">
        <v>43000</v>
      </c>
      <c r="AR53" s="65">
        <v>181000</v>
      </c>
      <c r="AS53" s="66">
        <v>57.025834908632646</v>
      </c>
      <c r="AT53" s="64">
        <v>136400</v>
      </c>
      <c r="AU53" s="66">
        <v>42.974165091367361</v>
      </c>
    </row>
    <row r="54" spans="2:47" ht="21" customHeight="1">
      <c r="B54" s="69">
        <v>43</v>
      </c>
      <c r="C54" s="70" t="s">
        <v>145</v>
      </c>
      <c r="D54" s="62" t="s">
        <v>146</v>
      </c>
      <c r="E54" s="62" t="s">
        <v>147</v>
      </c>
      <c r="G54" s="63">
        <v>2740175</v>
      </c>
      <c r="H54" s="64">
        <v>0</v>
      </c>
      <c r="I54" s="64">
        <v>646771.54</v>
      </c>
      <c r="J54" s="65">
        <v>646771.54</v>
      </c>
      <c r="K54" s="66">
        <v>23.603293220323522</v>
      </c>
      <c r="L54" s="64">
        <v>2093403.46</v>
      </c>
      <c r="M54" s="66">
        <v>76.396706779676478</v>
      </c>
      <c r="O54" s="64">
        <v>2180455</v>
      </c>
      <c r="P54" s="65"/>
      <c r="Q54" s="64">
        <v>0</v>
      </c>
      <c r="R54" s="64">
        <v>428491.5400000001</v>
      </c>
      <c r="S54" s="67">
        <v>428491.5400000001</v>
      </c>
      <c r="T54" s="66">
        <v>19.651473660314021</v>
      </c>
      <c r="U54" s="64">
        <v>1751963.46</v>
      </c>
      <c r="V54" s="66">
        <v>80.348526339685975</v>
      </c>
      <c r="X54" s="63">
        <v>310320</v>
      </c>
      <c r="Y54" s="71"/>
      <c r="Z54" s="64">
        <v>0</v>
      </c>
      <c r="AA54" s="64">
        <v>206880</v>
      </c>
      <c r="AB54" s="67">
        <v>206880</v>
      </c>
      <c r="AC54" s="66">
        <v>66.666666666666657</v>
      </c>
      <c r="AD54" s="64">
        <v>103440</v>
      </c>
      <c r="AE54" s="66">
        <v>33.333333333333329</v>
      </c>
      <c r="AG54" s="63">
        <v>0</v>
      </c>
      <c r="AH54" s="64">
        <v>0</v>
      </c>
      <c r="AI54" s="64">
        <v>0</v>
      </c>
      <c r="AJ54" s="67">
        <v>0</v>
      </c>
      <c r="AK54" s="66">
        <v>0</v>
      </c>
      <c r="AL54" s="64">
        <v>0</v>
      </c>
      <c r="AM54" s="66">
        <v>0</v>
      </c>
      <c r="AO54" s="63">
        <v>249400</v>
      </c>
      <c r="AP54" s="64">
        <v>0</v>
      </c>
      <c r="AQ54" s="64">
        <v>11400</v>
      </c>
      <c r="AR54" s="65">
        <v>11400</v>
      </c>
      <c r="AS54" s="66">
        <v>4.5709703287890937</v>
      </c>
      <c r="AT54" s="64">
        <v>238000</v>
      </c>
      <c r="AU54" s="66">
        <v>95.429029671210913</v>
      </c>
    </row>
    <row r="55" spans="2:47" ht="21" customHeight="1">
      <c r="B55" s="69">
        <v>44</v>
      </c>
      <c r="C55" s="70" t="s">
        <v>148</v>
      </c>
      <c r="D55" s="62" t="s">
        <v>149</v>
      </c>
      <c r="E55" s="62" t="s">
        <v>150</v>
      </c>
      <c r="G55" s="63">
        <v>1695175</v>
      </c>
      <c r="H55" s="64">
        <v>211600</v>
      </c>
      <c r="I55" s="64">
        <v>316848.3</v>
      </c>
      <c r="J55" s="65">
        <v>528448.30000000005</v>
      </c>
      <c r="K55" s="66">
        <v>31.173672334714709</v>
      </c>
      <c r="L55" s="64">
        <v>1166726.7</v>
      </c>
      <c r="M55" s="66">
        <v>68.826327665285291</v>
      </c>
      <c r="O55" s="64">
        <v>1324165</v>
      </c>
      <c r="P55" s="65"/>
      <c r="Q55" s="64">
        <v>91600</v>
      </c>
      <c r="R55" s="64">
        <v>229108.3</v>
      </c>
      <c r="S55" s="67">
        <v>320708.3</v>
      </c>
      <c r="T55" s="66">
        <v>24.219662957410897</v>
      </c>
      <c r="U55" s="64">
        <v>1003456.7</v>
      </c>
      <c r="V55" s="66">
        <v>75.780337042589096</v>
      </c>
      <c r="X55" s="63">
        <v>131610</v>
      </c>
      <c r="Y55" s="71"/>
      <c r="Z55" s="64">
        <v>0</v>
      </c>
      <c r="AA55" s="64">
        <v>87740</v>
      </c>
      <c r="AB55" s="67">
        <v>87740</v>
      </c>
      <c r="AC55" s="66">
        <v>66.666666666666657</v>
      </c>
      <c r="AD55" s="64">
        <v>43870</v>
      </c>
      <c r="AE55" s="66">
        <v>33.333333333333329</v>
      </c>
      <c r="AG55" s="63">
        <v>0</v>
      </c>
      <c r="AH55" s="64">
        <v>0</v>
      </c>
      <c r="AI55" s="64">
        <v>0</v>
      </c>
      <c r="AJ55" s="67">
        <v>0</v>
      </c>
      <c r="AK55" s="66">
        <v>0</v>
      </c>
      <c r="AL55" s="64">
        <v>0</v>
      </c>
      <c r="AM55" s="66">
        <v>0</v>
      </c>
      <c r="AO55" s="63">
        <v>239400</v>
      </c>
      <c r="AP55" s="64">
        <v>120000</v>
      </c>
      <c r="AQ55" s="64">
        <v>0</v>
      </c>
      <c r="AR55" s="65">
        <v>120000</v>
      </c>
      <c r="AS55" s="66">
        <v>50.125313283208015</v>
      </c>
      <c r="AT55" s="64">
        <v>119400</v>
      </c>
      <c r="AU55" s="66">
        <v>49.874686716791977</v>
      </c>
    </row>
    <row r="56" spans="2:47" ht="21" customHeight="1">
      <c r="B56" s="69">
        <v>45</v>
      </c>
      <c r="C56" s="70" t="s">
        <v>151</v>
      </c>
      <c r="D56" s="62" t="s">
        <v>152</v>
      </c>
      <c r="E56" s="62" t="s">
        <v>153</v>
      </c>
      <c r="G56" s="63">
        <v>2501455</v>
      </c>
      <c r="H56" s="64">
        <v>127500</v>
      </c>
      <c r="I56" s="64">
        <v>348814.77</v>
      </c>
      <c r="J56" s="65">
        <v>476314.77</v>
      </c>
      <c r="K56" s="66">
        <v>19.041508641970374</v>
      </c>
      <c r="L56" s="64">
        <v>2025140.23</v>
      </c>
      <c r="M56" s="66">
        <v>80.958491358029633</v>
      </c>
      <c r="O56" s="64">
        <v>1356645</v>
      </c>
      <c r="P56" s="65"/>
      <c r="Q56" s="64">
        <v>127500</v>
      </c>
      <c r="R56" s="64">
        <v>233874.77</v>
      </c>
      <c r="S56" s="67">
        <v>361374.77</v>
      </c>
      <c r="T56" s="66">
        <v>26.637386346464993</v>
      </c>
      <c r="U56" s="64">
        <v>995270.23</v>
      </c>
      <c r="V56" s="66">
        <v>73.362613653535007</v>
      </c>
      <c r="X56" s="63">
        <v>172410</v>
      </c>
      <c r="Y56" s="71"/>
      <c r="Z56" s="64">
        <v>0</v>
      </c>
      <c r="AA56" s="64">
        <v>114940</v>
      </c>
      <c r="AB56" s="67">
        <v>114940</v>
      </c>
      <c r="AC56" s="66">
        <v>66.666666666666657</v>
      </c>
      <c r="AD56" s="64">
        <v>57470</v>
      </c>
      <c r="AE56" s="66">
        <v>33.333333333333329</v>
      </c>
      <c r="AG56" s="63">
        <v>0</v>
      </c>
      <c r="AH56" s="64">
        <v>0</v>
      </c>
      <c r="AI56" s="64">
        <v>0</v>
      </c>
      <c r="AJ56" s="67">
        <v>0</v>
      </c>
      <c r="AK56" s="66">
        <v>0</v>
      </c>
      <c r="AL56" s="64">
        <v>0</v>
      </c>
      <c r="AM56" s="66">
        <v>0</v>
      </c>
      <c r="AO56" s="63">
        <v>972400</v>
      </c>
      <c r="AP56" s="64">
        <v>0</v>
      </c>
      <c r="AQ56" s="64">
        <v>0</v>
      </c>
      <c r="AR56" s="65">
        <v>0</v>
      </c>
      <c r="AS56" s="66">
        <v>0</v>
      </c>
      <c r="AT56" s="64">
        <v>972400</v>
      </c>
      <c r="AU56" s="66">
        <v>100</v>
      </c>
    </row>
    <row r="57" spans="2:47" ht="21" customHeight="1">
      <c r="B57" s="69">
        <v>46</v>
      </c>
      <c r="C57" s="70" t="s">
        <v>154</v>
      </c>
      <c r="D57" s="62" t="s">
        <v>155</v>
      </c>
      <c r="E57" s="62" t="s">
        <v>156</v>
      </c>
      <c r="G57" s="63">
        <v>12020405</v>
      </c>
      <c r="H57" s="64">
        <v>447300</v>
      </c>
      <c r="I57" s="64">
        <v>351529.79</v>
      </c>
      <c r="J57" s="65">
        <v>798829.79</v>
      </c>
      <c r="K57" s="66">
        <v>6.6456146028357619</v>
      </c>
      <c r="L57" s="64">
        <v>11221575.210000001</v>
      </c>
      <c r="M57" s="66">
        <v>93.354385397164236</v>
      </c>
      <c r="O57" s="64">
        <v>1487105</v>
      </c>
      <c r="P57" s="65"/>
      <c r="Q57" s="64">
        <v>82500</v>
      </c>
      <c r="R57" s="64">
        <v>341529.79</v>
      </c>
      <c r="S57" s="67">
        <v>424029.79</v>
      </c>
      <c r="T57" s="66">
        <v>28.513776095164765</v>
      </c>
      <c r="U57" s="64">
        <v>1063075.21</v>
      </c>
      <c r="V57" s="66">
        <v>71.486223904835228</v>
      </c>
      <c r="X57" s="63">
        <v>0</v>
      </c>
      <c r="Y57" s="71"/>
      <c r="Z57" s="64">
        <v>0</v>
      </c>
      <c r="AA57" s="64">
        <v>0</v>
      </c>
      <c r="AB57" s="67">
        <v>0</v>
      </c>
      <c r="AC57" s="66">
        <v>0</v>
      </c>
      <c r="AD57" s="64">
        <v>0</v>
      </c>
      <c r="AE57" s="66">
        <v>0</v>
      </c>
      <c r="AG57" s="63">
        <v>0</v>
      </c>
      <c r="AH57" s="64">
        <v>0</v>
      </c>
      <c r="AI57" s="64">
        <v>0</v>
      </c>
      <c r="AJ57" s="67">
        <v>0</v>
      </c>
      <c r="AK57" s="66">
        <v>0</v>
      </c>
      <c r="AL57" s="64">
        <v>0</v>
      </c>
      <c r="AM57" s="66">
        <v>0</v>
      </c>
      <c r="AO57" s="63">
        <v>10533300</v>
      </c>
      <c r="AP57" s="64">
        <v>364800</v>
      </c>
      <c r="AQ57" s="64">
        <v>10000</v>
      </c>
      <c r="AR57" s="65">
        <v>374800</v>
      </c>
      <c r="AS57" s="66">
        <v>3.5582391083516089</v>
      </c>
      <c r="AT57" s="64">
        <v>10158500</v>
      </c>
      <c r="AU57" s="66">
        <v>96.441760891648386</v>
      </c>
    </row>
    <row r="58" spans="2:47" ht="21" customHeight="1">
      <c r="B58" s="69">
        <v>47</v>
      </c>
      <c r="C58" s="70" t="s">
        <v>157</v>
      </c>
      <c r="D58" s="62" t="s">
        <v>158</v>
      </c>
      <c r="E58" s="62" t="s">
        <v>159</v>
      </c>
      <c r="G58" s="63">
        <v>9242845</v>
      </c>
      <c r="H58" s="64">
        <v>107500</v>
      </c>
      <c r="I58" s="64">
        <v>310423.28000000003</v>
      </c>
      <c r="J58" s="65">
        <v>417923.28</v>
      </c>
      <c r="K58" s="66">
        <v>4.5215870221776955</v>
      </c>
      <c r="L58" s="64">
        <v>8824921.7200000007</v>
      </c>
      <c r="M58" s="66">
        <v>95.478412977822316</v>
      </c>
      <c r="O58" s="64">
        <v>1903785</v>
      </c>
      <c r="P58" s="65"/>
      <c r="Q58" s="64">
        <v>107500</v>
      </c>
      <c r="R58" s="64">
        <v>263383.28000000003</v>
      </c>
      <c r="S58" s="67">
        <v>370883.28</v>
      </c>
      <c r="T58" s="66">
        <v>19.481363704409901</v>
      </c>
      <c r="U58" s="64">
        <v>1532901.72</v>
      </c>
      <c r="V58" s="66">
        <v>80.518636295590099</v>
      </c>
      <c r="X58" s="63">
        <v>48060</v>
      </c>
      <c r="Y58" s="71"/>
      <c r="Z58" s="64">
        <v>0</v>
      </c>
      <c r="AA58" s="64">
        <v>32040</v>
      </c>
      <c r="AB58" s="67">
        <v>32040</v>
      </c>
      <c r="AC58" s="66">
        <v>66.666666666666657</v>
      </c>
      <c r="AD58" s="64">
        <v>16020</v>
      </c>
      <c r="AE58" s="66">
        <v>33.333333333333329</v>
      </c>
      <c r="AG58" s="63">
        <v>0</v>
      </c>
      <c r="AH58" s="64">
        <v>0</v>
      </c>
      <c r="AI58" s="64">
        <v>0</v>
      </c>
      <c r="AJ58" s="67">
        <v>0</v>
      </c>
      <c r="AK58" s="66">
        <v>0</v>
      </c>
      <c r="AL58" s="64">
        <v>0</v>
      </c>
      <c r="AM58" s="66">
        <v>0</v>
      </c>
      <c r="AO58" s="63">
        <v>7291000</v>
      </c>
      <c r="AP58" s="64">
        <v>0</v>
      </c>
      <c r="AQ58" s="64">
        <v>15000</v>
      </c>
      <c r="AR58" s="65">
        <v>15000</v>
      </c>
      <c r="AS58" s="66">
        <v>0.20573309559731176</v>
      </c>
      <c r="AT58" s="64">
        <v>7276000</v>
      </c>
      <c r="AU58" s="66">
        <v>99.79426690440269</v>
      </c>
    </row>
    <row r="59" spans="2:47" ht="21" customHeight="1">
      <c r="B59" s="69">
        <v>48</v>
      </c>
      <c r="C59" s="70" t="s">
        <v>160</v>
      </c>
      <c r="D59" s="62" t="s">
        <v>161</v>
      </c>
      <c r="E59" s="62" t="s">
        <v>162</v>
      </c>
      <c r="G59" s="63">
        <v>2453065</v>
      </c>
      <c r="H59" s="64">
        <v>0</v>
      </c>
      <c r="I59" s="64">
        <v>358165.43999999994</v>
      </c>
      <c r="J59" s="65">
        <v>358165.43999999994</v>
      </c>
      <c r="K59" s="66">
        <v>14.600731737642498</v>
      </c>
      <c r="L59" s="64">
        <v>2094899.56</v>
      </c>
      <c r="M59" s="66">
        <v>85.399268262357495</v>
      </c>
      <c r="O59" s="64">
        <v>1846585</v>
      </c>
      <c r="P59" s="65"/>
      <c r="Q59" s="64">
        <v>0</v>
      </c>
      <c r="R59" s="64">
        <v>215045.43999999997</v>
      </c>
      <c r="S59" s="67">
        <v>215045.43999999997</v>
      </c>
      <c r="T59" s="66">
        <v>11.645574939685959</v>
      </c>
      <c r="U59" s="64">
        <v>1631539.56</v>
      </c>
      <c r="V59" s="66">
        <v>88.354425060314043</v>
      </c>
      <c r="X59" s="63">
        <v>214680</v>
      </c>
      <c r="Y59" s="71"/>
      <c r="Z59" s="64">
        <v>0</v>
      </c>
      <c r="AA59" s="64">
        <v>143120</v>
      </c>
      <c r="AB59" s="67">
        <v>143120</v>
      </c>
      <c r="AC59" s="66">
        <v>66.666666666666657</v>
      </c>
      <c r="AD59" s="64">
        <v>71560</v>
      </c>
      <c r="AE59" s="66">
        <v>33.333333333333329</v>
      </c>
      <c r="AG59" s="63">
        <v>0</v>
      </c>
      <c r="AH59" s="64">
        <v>0</v>
      </c>
      <c r="AI59" s="64">
        <v>0</v>
      </c>
      <c r="AJ59" s="67">
        <v>0</v>
      </c>
      <c r="AK59" s="66">
        <v>0</v>
      </c>
      <c r="AL59" s="64">
        <v>0</v>
      </c>
      <c r="AM59" s="66">
        <v>0</v>
      </c>
      <c r="AO59" s="63">
        <v>391800</v>
      </c>
      <c r="AP59" s="64">
        <v>0</v>
      </c>
      <c r="AQ59" s="64">
        <v>0</v>
      </c>
      <c r="AR59" s="65">
        <v>0</v>
      </c>
      <c r="AS59" s="66">
        <v>0</v>
      </c>
      <c r="AT59" s="64">
        <v>391800</v>
      </c>
      <c r="AU59" s="66">
        <v>100</v>
      </c>
    </row>
    <row r="60" spans="2:47" ht="21" customHeight="1">
      <c r="B60" s="69">
        <v>49</v>
      </c>
      <c r="C60" s="70" t="s">
        <v>163</v>
      </c>
      <c r="D60" s="62" t="s">
        <v>164</v>
      </c>
      <c r="E60" s="62" t="s">
        <v>165</v>
      </c>
      <c r="G60" s="63">
        <v>2826860</v>
      </c>
      <c r="H60" s="64">
        <v>72500</v>
      </c>
      <c r="I60" s="64">
        <v>524882.92999999993</v>
      </c>
      <c r="J60" s="65">
        <v>597382.92999999993</v>
      </c>
      <c r="K60" s="66">
        <v>21.132384695386396</v>
      </c>
      <c r="L60" s="64">
        <v>2229477.0700000003</v>
      </c>
      <c r="M60" s="66">
        <v>78.867615304613608</v>
      </c>
      <c r="O60" s="64">
        <v>2407310</v>
      </c>
      <c r="P60" s="65"/>
      <c r="Q60" s="64">
        <v>72500</v>
      </c>
      <c r="R60" s="64">
        <v>368382.93</v>
      </c>
      <c r="S60" s="67">
        <v>440882.93</v>
      </c>
      <c r="T60" s="66">
        <v>18.314339657127665</v>
      </c>
      <c r="U60" s="64">
        <v>1966427.07</v>
      </c>
      <c r="V60" s="66">
        <v>81.685660342872339</v>
      </c>
      <c r="X60" s="63">
        <v>234750</v>
      </c>
      <c r="Y60" s="71"/>
      <c r="Z60" s="64">
        <v>0</v>
      </c>
      <c r="AA60" s="64">
        <v>156500</v>
      </c>
      <c r="AB60" s="67">
        <v>156500</v>
      </c>
      <c r="AC60" s="66">
        <v>66.666666666666657</v>
      </c>
      <c r="AD60" s="64">
        <v>78250</v>
      </c>
      <c r="AE60" s="66">
        <v>33.333333333333329</v>
      </c>
      <c r="AG60" s="63">
        <v>0</v>
      </c>
      <c r="AH60" s="64">
        <v>0</v>
      </c>
      <c r="AI60" s="64">
        <v>0</v>
      </c>
      <c r="AJ60" s="67">
        <v>0</v>
      </c>
      <c r="AK60" s="66">
        <v>0</v>
      </c>
      <c r="AL60" s="64">
        <v>0</v>
      </c>
      <c r="AM60" s="66">
        <v>0</v>
      </c>
      <c r="AO60" s="63">
        <v>184800</v>
      </c>
      <c r="AP60" s="64">
        <v>0</v>
      </c>
      <c r="AQ60" s="64">
        <v>0</v>
      </c>
      <c r="AR60" s="65">
        <v>0</v>
      </c>
      <c r="AS60" s="66">
        <v>0</v>
      </c>
      <c r="AT60" s="64">
        <v>184800</v>
      </c>
      <c r="AU60" s="66">
        <v>100</v>
      </c>
    </row>
    <row r="61" spans="2:47" ht="21" customHeight="1">
      <c r="B61" s="69">
        <v>50</v>
      </c>
      <c r="C61" s="70" t="s">
        <v>166</v>
      </c>
      <c r="D61" s="62" t="s">
        <v>167</v>
      </c>
      <c r="E61" s="62" t="s">
        <v>168</v>
      </c>
      <c r="G61" s="63">
        <v>1308545</v>
      </c>
      <c r="H61" s="64">
        <v>0</v>
      </c>
      <c r="I61" s="64">
        <v>373978.32</v>
      </c>
      <c r="J61" s="65">
        <v>373978.32</v>
      </c>
      <c r="K61" s="66">
        <v>28.579706467870803</v>
      </c>
      <c r="L61" s="64">
        <v>934566.67999999993</v>
      </c>
      <c r="M61" s="66">
        <v>71.420293532129193</v>
      </c>
      <c r="O61" s="64">
        <v>1065505</v>
      </c>
      <c r="P61" s="65"/>
      <c r="Q61" s="64">
        <v>0</v>
      </c>
      <c r="R61" s="64">
        <v>190818.32</v>
      </c>
      <c r="S61" s="67">
        <v>190818.32</v>
      </c>
      <c r="T61" s="66">
        <v>17.908721216700062</v>
      </c>
      <c r="U61" s="64">
        <v>874686.67999999993</v>
      </c>
      <c r="V61" s="66">
        <v>82.091278783299941</v>
      </c>
      <c r="X61" s="63">
        <v>195240</v>
      </c>
      <c r="Y61" s="71"/>
      <c r="Z61" s="64">
        <v>0</v>
      </c>
      <c r="AA61" s="64">
        <v>135360</v>
      </c>
      <c r="AB61" s="67">
        <v>135360</v>
      </c>
      <c r="AC61" s="66">
        <v>69.330055316533503</v>
      </c>
      <c r="AD61" s="64">
        <v>59880</v>
      </c>
      <c r="AE61" s="66">
        <v>30.669944683466504</v>
      </c>
      <c r="AG61" s="63">
        <v>0</v>
      </c>
      <c r="AH61" s="64">
        <v>0</v>
      </c>
      <c r="AI61" s="64">
        <v>0</v>
      </c>
      <c r="AJ61" s="67">
        <v>0</v>
      </c>
      <c r="AK61" s="66">
        <v>0</v>
      </c>
      <c r="AL61" s="64">
        <v>0</v>
      </c>
      <c r="AM61" s="66">
        <v>0</v>
      </c>
      <c r="AO61" s="63">
        <v>47800</v>
      </c>
      <c r="AP61" s="64">
        <v>0</v>
      </c>
      <c r="AQ61" s="64">
        <v>47800</v>
      </c>
      <c r="AR61" s="65">
        <v>47800</v>
      </c>
      <c r="AS61" s="66">
        <v>100</v>
      </c>
      <c r="AT61" s="64">
        <v>0</v>
      </c>
      <c r="AU61" s="66">
        <v>0</v>
      </c>
    </row>
    <row r="62" spans="2:47" ht="21" customHeight="1">
      <c r="B62" s="69">
        <v>51</v>
      </c>
      <c r="C62" s="70" t="s">
        <v>169</v>
      </c>
      <c r="D62" s="62" t="s">
        <v>170</v>
      </c>
      <c r="E62" s="62" t="s">
        <v>171</v>
      </c>
      <c r="G62" s="63">
        <v>2661595</v>
      </c>
      <c r="H62" s="64">
        <v>111100</v>
      </c>
      <c r="I62" s="64">
        <v>572004.11999999988</v>
      </c>
      <c r="J62" s="65">
        <v>683104.11999999988</v>
      </c>
      <c r="K62" s="66">
        <v>25.665216533695016</v>
      </c>
      <c r="L62" s="64">
        <v>1978490.8800000001</v>
      </c>
      <c r="M62" s="66">
        <v>74.334783466304984</v>
      </c>
      <c r="O62" s="64">
        <v>2151745</v>
      </c>
      <c r="P62" s="65"/>
      <c r="Q62" s="64">
        <v>111100</v>
      </c>
      <c r="R62" s="64">
        <v>394104.11999999994</v>
      </c>
      <c r="S62" s="67">
        <v>505204.11999999994</v>
      </c>
      <c r="T62" s="66">
        <v>23.478809989101865</v>
      </c>
      <c r="U62" s="64">
        <v>1646540.8800000001</v>
      </c>
      <c r="V62" s="66">
        <v>76.521190010898138</v>
      </c>
      <c r="X62" s="63">
        <v>270450</v>
      </c>
      <c r="Y62" s="71"/>
      <c r="Z62" s="64">
        <v>0</v>
      </c>
      <c r="AA62" s="64">
        <v>177900</v>
      </c>
      <c r="AB62" s="67">
        <v>177900</v>
      </c>
      <c r="AC62" s="66">
        <v>65.779256794231827</v>
      </c>
      <c r="AD62" s="64">
        <v>92550</v>
      </c>
      <c r="AE62" s="66">
        <v>34.220743205768159</v>
      </c>
      <c r="AG62" s="63">
        <v>0</v>
      </c>
      <c r="AH62" s="64">
        <v>0</v>
      </c>
      <c r="AI62" s="64">
        <v>0</v>
      </c>
      <c r="AJ62" s="67">
        <v>0</v>
      </c>
      <c r="AK62" s="66">
        <v>0</v>
      </c>
      <c r="AL62" s="64">
        <v>0</v>
      </c>
      <c r="AM62" s="66">
        <v>0</v>
      </c>
      <c r="AO62" s="63">
        <v>239400</v>
      </c>
      <c r="AP62" s="64">
        <v>0</v>
      </c>
      <c r="AQ62" s="64">
        <v>0</v>
      </c>
      <c r="AR62" s="65">
        <v>0</v>
      </c>
      <c r="AS62" s="66">
        <v>0</v>
      </c>
      <c r="AT62" s="64">
        <v>239400</v>
      </c>
      <c r="AU62" s="66">
        <v>100</v>
      </c>
    </row>
    <row r="63" spans="2:47" ht="21" customHeight="1">
      <c r="B63" s="69">
        <v>52</v>
      </c>
      <c r="C63" s="70" t="s">
        <v>172</v>
      </c>
      <c r="D63" s="62" t="s">
        <v>173</v>
      </c>
      <c r="E63" s="62" t="s">
        <v>174</v>
      </c>
      <c r="G63" s="63">
        <v>2869155</v>
      </c>
      <c r="H63" s="64">
        <v>133875</v>
      </c>
      <c r="I63" s="64">
        <v>538208.93999999994</v>
      </c>
      <c r="J63" s="65">
        <v>672083.94</v>
      </c>
      <c r="K63" s="66">
        <v>23.424455632407447</v>
      </c>
      <c r="L63" s="64">
        <v>2197071.06</v>
      </c>
      <c r="M63" s="66">
        <v>76.575544367592556</v>
      </c>
      <c r="O63" s="64">
        <v>2377425</v>
      </c>
      <c r="P63" s="65"/>
      <c r="Q63" s="64">
        <v>133875</v>
      </c>
      <c r="R63" s="64">
        <v>369988.94</v>
      </c>
      <c r="S63" s="67">
        <v>503863.94</v>
      </c>
      <c r="T63" s="66">
        <v>21.193683922731527</v>
      </c>
      <c r="U63" s="64">
        <v>1873561.06</v>
      </c>
      <c r="V63" s="66">
        <v>78.806316077268477</v>
      </c>
      <c r="X63" s="63">
        <v>252330</v>
      </c>
      <c r="Y63" s="71"/>
      <c r="Z63" s="64">
        <v>0</v>
      </c>
      <c r="AA63" s="64">
        <v>168220</v>
      </c>
      <c r="AB63" s="67">
        <v>168220</v>
      </c>
      <c r="AC63" s="66">
        <v>66.666666666666657</v>
      </c>
      <c r="AD63" s="64">
        <v>84110</v>
      </c>
      <c r="AE63" s="66">
        <v>33.333333333333329</v>
      </c>
      <c r="AG63" s="63">
        <v>0</v>
      </c>
      <c r="AH63" s="64">
        <v>0</v>
      </c>
      <c r="AI63" s="64">
        <v>0</v>
      </c>
      <c r="AJ63" s="67">
        <v>0</v>
      </c>
      <c r="AK63" s="66">
        <v>0</v>
      </c>
      <c r="AL63" s="64">
        <v>0</v>
      </c>
      <c r="AM63" s="66">
        <v>0</v>
      </c>
      <c r="AO63" s="63">
        <v>239400</v>
      </c>
      <c r="AP63" s="64">
        <v>0</v>
      </c>
      <c r="AQ63" s="64">
        <v>0</v>
      </c>
      <c r="AR63" s="65">
        <v>0</v>
      </c>
      <c r="AS63" s="66">
        <v>0</v>
      </c>
      <c r="AT63" s="64">
        <v>239400</v>
      </c>
      <c r="AU63" s="66">
        <v>100</v>
      </c>
    </row>
    <row r="64" spans="2:47" ht="21" customHeight="1">
      <c r="B64" s="69">
        <v>53</v>
      </c>
      <c r="C64" s="70" t="s">
        <v>175</v>
      </c>
      <c r="D64" s="62" t="s">
        <v>176</v>
      </c>
      <c r="E64" s="62" t="s">
        <v>177</v>
      </c>
      <c r="G64" s="63">
        <v>2345820</v>
      </c>
      <c r="H64" s="64">
        <v>113875</v>
      </c>
      <c r="I64" s="64">
        <v>505200.32</v>
      </c>
      <c r="J64" s="65">
        <v>619075.32000000007</v>
      </c>
      <c r="K64" s="66">
        <v>26.390572166662409</v>
      </c>
      <c r="L64" s="64">
        <v>1726744.68</v>
      </c>
      <c r="M64" s="66">
        <v>73.609427833337591</v>
      </c>
      <c r="O64" s="64">
        <v>2173260</v>
      </c>
      <c r="P64" s="65"/>
      <c r="Q64" s="64">
        <v>113875</v>
      </c>
      <c r="R64" s="64">
        <v>394160.32</v>
      </c>
      <c r="S64" s="67">
        <v>508035.32</v>
      </c>
      <c r="T64" s="66">
        <v>23.376647064778261</v>
      </c>
      <c r="U64" s="64">
        <v>1665224.68</v>
      </c>
      <c r="V64" s="66">
        <v>76.623352935221732</v>
      </c>
      <c r="X64" s="63">
        <v>172560</v>
      </c>
      <c r="Y64" s="71"/>
      <c r="Z64" s="64">
        <v>0</v>
      </c>
      <c r="AA64" s="64">
        <v>111040</v>
      </c>
      <c r="AB64" s="67">
        <v>111040</v>
      </c>
      <c r="AC64" s="66">
        <v>64.348632359758923</v>
      </c>
      <c r="AD64" s="64">
        <v>61520</v>
      </c>
      <c r="AE64" s="66">
        <v>35.651367640241077</v>
      </c>
      <c r="AG64" s="63">
        <v>0</v>
      </c>
      <c r="AH64" s="64">
        <v>0</v>
      </c>
      <c r="AI64" s="64">
        <v>0</v>
      </c>
      <c r="AJ64" s="67">
        <v>0</v>
      </c>
      <c r="AK64" s="66">
        <v>0</v>
      </c>
      <c r="AL64" s="64">
        <v>0</v>
      </c>
      <c r="AM64" s="66">
        <v>0</v>
      </c>
      <c r="AO64" s="63">
        <v>0</v>
      </c>
      <c r="AP64" s="64">
        <v>0</v>
      </c>
      <c r="AQ64" s="64">
        <v>0</v>
      </c>
      <c r="AR64" s="65">
        <v>0</v>
      </c>
      <c r="AS64" s="66">
        <v>0</v>
      </c>
      <c r="AT64" s="64">
        <v>0</v>
      </c>
      <c r="AU64" s="66">
        <v>0</v>
      </c>
    </row>
    <row r="65" spans="2:47" ht="21" customHeight="1">
      <c r="B65" s="69">
        <v>54</v>
      </c>
      <c r="C65" s="70" t="s">
        <v>178</v>
      </c>
      <c r="D65" s="62" t="s">
        <v>179</v>
      </c>
      <c r="E65" s="62" t="s">
        <v>180</v>
      </c>
      <c r="G65" s="63">
        <v>1958960</v>
      </c>
      <c r="H65" s="64">
        <v>218220</v>
      </c>
      <c r="I65" s="64">
        <v>421233.30999999994</v>
      </c>
      <c r="J65" s="65">
        <v>639453.30999999994</v>
      </c>
      <c r="K65" s="66">
        <v>32.64248938212112</v>
      </c>
      <c r="L65" s="64">
        <v>1319506.69</v>
      </c>
      <c r="M65" s="66">
        <v>67.357510617878873</v>
      </c>
      <c r="O65" s="64">
        <v>1443360</v>
      </c>
      <c r="P65" s="65"/>
      <c r="Q65" s="64">
        <v>80000</v>
      </c>
      <c r="R65" s="64">
        <v>251233.30999999997</v>
      </c>
      <c r="S65" s="67">
        <v>331233.30999999994</v>
      </c>
      <c r="T65" s="66">
        <v>22.948766073606023</v>
      </c>
      <c r="U65" s="64">
        <v>1112126.69</v>
      </c>
      <c r="V65" s="66">
        <v>77.051233926393962</v>
      </c>
      <c r="X65" s="63">
        <v>255000</v>
      </c>
      <c r="Y65" s="71"/>
      <c r="Z65" s="64">
        <v>0</v>
      </c>
      <c r="AA65" s="64">
        <v>170000</v>
      </c>
      <c r="AB65" s="67">
        <v>170000</v>
      </c>
      <c r="AC65" s="66">
        <v>66.666666666666657</v>
      </c>
      <c r="AD65" s="64">
        <v>85000</v>
      </c>
      <c r="AE65" s="66">
        <v>33.333333333333329</v>
      </c>
      <c r="AG65" s="63">
        <v>0</v>
      </c>
      <c r="AH65" s="64">
        <v>0</v>
      </c>
      <c r="AI65" s="64">
        <v>0</v>
      </c>
      <c r="AJ65" s="67">
        <v>0</v>
      </c>
      <c r="AK65" s="66">
        <v>0</v>
      </c>
      <c r="AL65" s="64">
        <v>0</v>
      </c>
      <c r="AM65" s="66">
        <v>0</v>
      </c>
      <c r="AO65" s="63">
        <v>260600</v>
      </c>
      <c r="AP65" s="64">
        <v>138220</v>
      </c>
      <c r="AQ65" s="64">
        <v>0</v>
      </c>
      <c r="AR65" s="65">
        <v>138220</v>
      </c>
      <c r="AS65" s="66">
        <v>53.039140445126634</v>
      </c>
      <c r="AT65" s="64">
        <v>122380</v>
      </c>
      <c r="AU65" s="66">
        <v>46.960859554873366</v>
      </c>
    </row>
    <row r="66" spans="2:47" ht="21" customHeight="1">
      <c r="B66" s="69">
        <v>55</v>
      </c>
      <c r="C66" s="70" t="s">
        <v>181</v>
      </c>
      <c r="D66" s="62" t="s">
        <v>182</v>
      </c>
      <c r="E66" s="62" t="s">
        <v>183</v>
      </c>
      <c r="G66" s="63">
        <v>2252988</v>
      </c>
      <c r="H66" s="64">
        <v>0</v>
      </c>
      <c r="I66" s="64">
        <v>469906.67</v>
      </c>
      <c r="J66" s="65">
        <v>469906.67</v>
      </c>
      <c r="K66" s="66">
        <v>20.857042736135302</v>
      </c>
      <c r="L66" s="64">
        <v>1783081.33</v>
      </c>
      <c r="M66" s="66">
        <v>79.142957263864702</v>
      </c>
      <c r="O66" s="64">
        <v>1839888</v>
      </c>
      <c r="P66" s="65"/>
      <c r="Q66" s="64">
        <v>0</v>
      </c>
      <c r="R66" s="64">
        <v>318506.67</v>
      </c>
      <c r="S66" s="67">
        <v>318506.67</v>
      </c>
      <c r="T66" s="66">
        <v>17.311198833842059</v>
      </c>
      <c r="U66" s="64">
        <v>1521381.33</v>
      </c>
      <c r="V66" s="66">
        <v>82.688801166157944</v>
      </c>
      <c r="X66" s="63">
        <v>227100</v>
      </c>
      <c r="Y66" s="71"/>
      <c r="Z66" s="64">
        <v>0</v>
      </c>
      <c r="AA66" s="64">
        <v>151400</v>
      </c>
      <c r="AB66" s="67">
        <v>151400</v>
      </c>
      <c r="AC66" s="66">
        <v>66.666666666666657</v>
      </c>
      <c r="AD66" s="64">
        <v>75700</v>
      </c>
      <c r="AE66" s="66">
        <v>33.333333333333329</v>
      </c>
      <c r="AG66" s="63">
        <v>0</v>
      </c>
      <c r="AH66" s="64">
        <v>0</v>
      </c>
      <c r="AI66" s="64">
        <v>0</v>
      </c>
      <c r="AJ66" s="67">
        <v>0</v>
      </c>
      <c r="AK66" s="66">
        <v>0</v>
      </c>
      <c r="AL66" s="64">
        <v>0</v>
      </c>
      <c r="AM66" s="66">
        <v>0</v>
      </c>
      <c r="AO66" s="63">
        <v>186000</v>
      </c>
      <c r="AP66" s="64">
        <v>0</v>
      </c>
      <c r="AQ66" s="64">
        <v>0</v>
      </c>
      <c r="AR66" s="65">
        <v>0</v>
      </c>
      <c r="AS66" s="66">
        <v>0</v>
      </c>
      <c r="AT66" s="64">
        <v>186000</v>
      </c>
      <c r="AU66" s="66">
        <v>100</v>
      </c>
    </row>
    <row r="67" spans="2:47" ht="21" customHeight="1">
      <c r="B67" s="69">
        <v>56</v>
      </c>
      <c r="C67" s="70" t="s">
        <v>184</v>
      </c>
      <c r="D67" s="62" t="s">
        <v>185</v>
      </c>
      <c r="E67" s="62" t="s">
        <v>186</v>
      </c>
      <c r="G67" s="63">
        <v>2579150</v>
      </c>
      <c r="H67" s="64">
        <v>268264.09999999998</v>
      </c>
      <c r="I67" s="64">
        <v>495109.35</v>
      </c>
      <c r="J67" s="65">
        <v>763373.45</v>
      </c>
      <c r="K67" s="66">
        <v>29.597869453114395</v>
      </c>
      <c r="L67" s="64">
        <v>1815776.55</v>
      </c>
      <c r="M67" s="66">
        <v>70.402130546885601</v>
      </c>
      <c r="O67" s="64">
        <v>2238530</v>
      </c>
      <c r="P67" s="65"/>
      <c r="Q67" s="64">
        <v>268264.09999999998</v>
      </c>
      <c r="R67" s="64">
        <v>303029.34999999998</v>
      </c>
      <c r="S67" s="67">
        <v>571293.44999999995</v>
      </c>
      <c r="T67" s="66">
        <v>25.520919978736046</v>
      </c>
      <c r="U67" s="64">
        <v>1667236.55</v>
      </c>
      <c r="V67" s="66">
        <v>74.479080021263954</v>
      </c>
      <c r="X67" s="63">
        <v>265620</v>
      </c>
      <c r="Y67" s="71"/>
      <c r="Z67" s="64">
        <v>0</v>
      </c>
      <c r="AA67" s="64">
        <v>177080</v>
      </c>
      <c r="AB67" s="67">
        <v>177080</v>
      </c>
      <c r="AC67" s="66">
        <v>66.666666666666657</v>
      </c>
      <c r="AD67" s="64">
        <v>88540</v>
      </c>
      <c r="AE67" s="66">
        <v>33.333333333333329</v>
      </c>
      <c r="AG67" s="63">
        <v>0</v>
      </c>
      <c r="AH67" s="64">
        <v>0</v>
      </c>
      <c r="AI67" s="64">
        <v>0</v>
      </c>
      <c r="AJ67" s="67">
        <v>0</v>
      </c>
      <c r="AK67" s="66">
        <v>0</v>
      </c>
      <c r="AL67" s="64">
        <v>0</v>
      </c>
      <c r="AM67" s="66">
        <v>0</v>
      </c>
      <c r="AO67" s="63">
        <v>75000</v>
      </c>
      <c r="AP67" s="64">
        <v>0</v>
      </c>
      <c r="AQ67" s="64">
        <v>15000</v>
      </c>
      <c r="AR67" s="65">
        <v>15000</v>
      </c>
      <c r="AS67" s="66">
        <v>20</v>
      </c>
      <c r="AT67" s="64">
        <v>60000</v>
      </c>
      <c r="AU67" s="66">
        <v>80</v>
      </c>
    </row>
    <row r="68" spans="2:47" ht="21" customHeight="1">
      <c r="B68" s="69">
        <v>57</v>
      </c>
      <c r="C68" s="70" t="s">
        <v>187</v>
      </c>
      <c r="D68" s="62" t="s">
        <v>188</v>
      </c>
      <c r="E68" s="62" t="s">
        <v>189</v>
      </c>
      <c r="G68" s="63">
        <v>1574155</v>
      </c>
      <c r="H68" s="64">
        <v>110520</v>
      </c>
      <c r="I68" s="64">
        <v>425645.18</v>
      </c>
      <c r="J68" s="65">
        <v>536165.17999999993</v>
      </c>
      <c r="K68" s="66">
        <v>34.060507383326289</v>
      </c>
      <c r="L68" s="64">
        <v>1037989.8200000001</v>
      </c>
      <c r="M68" s="66">
        <v>65.939492616673718</v>
      </c>
      <c r="O68" s="64">
        <v>1314205</v>
      </c>
      <c r="P68" s="65"/>
      <c r="Q68" s="64">
        <v>110520</v>
      </c>
      <c r="R68" s="64">
        <v>227145.18</v>
      </c>
      <c r="S68" s="67">
        <v>337665.18</v>
      </c>
      <c r="T68" s="66">
        <v>25.693493785216159</v>
      </c>
      <c r="U68" s="64">
        <v>976539.82000000007</v>
      </c>
      <c r="V68" s="66">
        <v>74.306506214783852</v>
      </c>
      <c r="X68" s="63">
        <v>184350</v>
      </c>
      <c r="Y68" s="71"/>
      <c r="Z68" s="64">
        <v>0</v>
      </c>
      <c r="AA68" s="64">
        <v>122900</v>
      </c>
      <c r="AB68" s="67">
        <v>122900</v>
      </c>
      <c r="AC68" s="66">
        <v>66.666666666666657</v>
      </c>
      <c r="AD68" s="64">
        <v>61450</v>
      </c>
      <c r="AE68" s="66">
        <v>33.333333333333329</v>
      </c>
      <c r="AG68" s="63">
        <v>0</v>
      </c>
      <c r="AH68" s="64">
        <v>0</v>
      </c>
      <c r="AI68" s="64">
        <v>0</v>
      </c>
      <c r="AJ68" s="67">
        <v>0</v>
      </c>
      <c r="AK68" s="66">
        <v>0</v>
      </c>
      <c r="AL68" s="64">
        <v>0</v>
      </c>
      <c r="AM68" s="66">
        <v>0</v>
      </c>
      <c r="AO68" s="63">
        <v>75600</v>
      </c>
      <c r="AP68" s="64">
        <v>0</v>
      </c>
      <c r="AQ68" s="64">
        <v>75600</v>
      </c>
      <c r="AR68" s="65">
        <v>75600</v>
      </c>
      <c r="AS68" s="66">
        <v>100</v>
      </c>
      <c r="AT68" s="64">
        <v>0</v>
      </c>
      <c r="AU68" s="66">
        <v>0</v>
      </c>
    </row>
    <row r="69" spans="2:47" ht="21" customHeight="1">
      <c r="B69" s="69">
        <v>58</v>
      </c>
      <c r="C69" s="70" t="s">
        <v>190</v>
      </c>
      <c r="D69" s="62" t="s">
        <v>191</v>
      </c>
      <c r="E69" s="62" t="s">
        <v>192</v>
      </c>
      <c r="G69" s="63">
        <v>2503273</v>
      </c>
      <c r="H69" s="64">
        <v>113875</v>
      </c>
      <c r="I69" s="64">
        <v>685117.24</v>
      </c>
      <c r="J69" s="65">
        <v>798992.24</v>
      </c>
      <c r="K69" s="66">
        <v>31.917902681808975</v>
      </c>
      <c r="L69" s="64">
        <v>1704280.76</v>
      </c>
      <c r="M69" s="66">
        <v>68.082097318191032</v>
      </c>
      <c r="O69" s="64">
        <v>2032838</v>
      </c>
      <c r="P69" s="65"/>
      <c r="Q69" s="64">
        <v>113875</v>
      </c>
      <c r="R69" s="64">
        <v>287577.24</v>
      </c>
      <c r="S69" s="67">
        <v>401452.24</v>
      </c>
      <c r="T69" s="66">
        <v>19.748363617759999</v>
      </c>
      <c r="U69" s="64">
        <v>1631385.76</v>
      </c>
      <c r="V69" s="66">
        <v>80.251636382239994</v>
      </c>
      <c r="X69" s="63">
        <v>237135</v>
      </c>
      <c r="Y69" s="71"/>
      <c r="Z69" s="64">
        <v>0</v>
      </c>
      <c r="AA69" s="64">
        <v>164240</v>
      </c>
      <c r="AB69" s="67">
        <v>164240</v>
      </c>
      <c r="AC69" s="66">
        <v>69.26012608851498</v>
      </c>
      <c r="AD69" s="64">
        <v>72895</v>
      </c>
      <c r="AE69" s="66">
        <v>30.73987391148502</v>
      </c>
      <c r="AG69" s="63">
        <v>0</v>
      </c>
      <c r="AH69" s="64">
        <v>0</v>
      </c>
      <c r="AI69" s="64">
        <v>0</v>
      </c>
      <c r="AJ69" s="67">
        <v>0</v>
      </c>
      <c r="AK69" s="66">
        <v>0</v>
      </c>
      <c r="AL69" s="64">
        <v>0</v>
      </c>
      <c r="AM69" s="66">
        <v>0</v>
      </c>
      <c r="AO69" s="63">
        <v>233300</v>
      </c>
      <c r="AP69" s="64">
        <v>0</v>
      </c>
      <c r="AQ69" s="64">
        <v>233300</v>
      </c>
      <c r="AR69" s="65">
        <v>233300</v>
      </c>
      <c r="AS69" s="66">
        <v>100</v>
      </c>
      <c r="AT69" s="64">
        <v>0</v>
      </c>
      <c r="AU69" s="66">
        <v>0</v>
      </c>
    </row>
    <row r="70" spans="2:47" ht="21" customHeight="1">
      <c r="B70" s="69">
        <v>59</v>
      </c>
      <c r="C70" s="70" t="s">
        <v>193</v>
      </c>
      <c r="D70" s="62" t="s">
        <v>194</v>
      </c>
      <c r="E70" s="62" t="s">
        <v>195</v>
      </c>
      <c r="G70" s="63">
        <v>2025885</v>
      </c>
      <c r="H70" s="64">
        <v>80000</v>
      </c>
      <c r="I70" s="64">
        <v>398700.38</v>
      </c>
      <c r="J70" s="65">
        <v>478700.38</v>
      </c>
      <c r="K70" s="66">
        <v>23.629198103544873</v>
      </c>
      <c r="L70" s="64">
        <v>1547184.62</v>
      </c>
      <c r="M70" s="66">
        <v>76.370801896455134</v>
      </c>
      <c r="O70" s="64">
        <v>1647175</v>
      </c>
      <c r="P70" s="65"/>
      <c r="Q70" s="64">
        <v>80000</v>
      </c>
      <c r="R70" s="64">
        <v>262560.38</v>
      </c>
      <c r="S70" s="67">
        <v>342560.38</v>
      </c>
      <c r="T70" s="66">
        <v>20.796841865618408</v>
      </c>
      <c r="U70" s="64">
        <v>1304614.6200000001</v>
      </c>
      <c r="V70" s="66">
        <v>79.203158134381596</v>
      </c>
      <c r="X70" s="63">
        <v>176910</v>
      </c>
      <c r="Y70" s="71"/>
      <c r="Z70" s="64">
        <v>0</v>
      </c>
      <c r="AA70" s="64">
        <v>122640</v>
      </c>
      <c r="AB70" s="67">
        <v>122640</v>
      </c>
      <c r="AC70" s="66">
        <v>69.323384771917929</v>
      </c>
      <c r="AD70" s="64">
        <v>54270</v>
      </c>
      <c r="AE70" s="66">
        <v>30.676615228082078</v>
      </c>
      <c r="AG70" s="63">
        <v>0</v>
      </c>
      <c r="AH70" s="64">
        <v>0</v>
      </c>
      <c r="AI70" s="64">
        <v>0</v>
      </c>
      <c r="AJ70" s="67">
        <v>0</v>
      </c>
      <c r="AK70" s="66">
        <v>0</v>
      </c>
      <c r="AL70" s="64">
        <v>0</v>
      </c>
      <c r="AM70" s="66">
        <v>0</v>
      </c>
      <c r="AO70" s="63">
        <v>201800</v>
      </c>
      <c r="AP70" s="64">
        <v>0</v>
      </c>
      <c r="AQ70" s="64">
        <v>13500</v>
      </c>
      <c r="AR70" s="65">
        <v>13500</v>
      </c>
      <c r="AS70" s="66">
        <v>6.6897918731417247</v>
      </c>
      <c r="AT70" s="64">
        <v>188300</v>
      </c>
      <c r="AU70" s="66">
        <v>93.310208126858271</v>
      </c>
    </row>
    <row r="71" spans="2:47" ht="21" customHeight="1">
      <c r="B71" s="69">
        <v>60</v>
      </c>
      <c r="C71" s="70" t="s">
        <v>196</v>
      </c>
      <c r="D71" s="62" t="s">
        <v>197</v>
      </c>
      <c r="E71" s="62" t="s">
        <v>198</v>
      </c>
      <c r="G71" s="63">
        <v>7552179</v>
      </c>
      <c r="H71" s="64">
        <v>127500</v>
      </c>
      <c r="I71" s="64">
        <v>547448.03</v>
      </c>
      <c r="J71" s="65">
        <v>674948.03</v>
      </c>
      <c r="K71" s="66">
        <v>8.9371296681394874</v>
      </c>
      <c r="L71" s="64">
        <v>6877230.9699999997</v>
      </c>
      <c r="M71" s="66">
        <v>91.062870331860509</v>
      </c>
      <c r="O71" s="64">
        <v>1880999</v>
      </c>
      <c r="P71" s="65"/>
      <c r="Q71" s="64">
        <v>127500</v>
      </c>
      <c r="R71" s="64">
        <v>438528.02999999997</v>
      </c>
      <c r="S71" s="67">
        <v>566028.03</v>
      </c>
      <c r="T71" s="66">
        <v>30.091883621416066</v>
      </c>
      <c r="U71" s="64">
        <v>1314970.97</v>
      </c>
      <c r="V71" s="66">
        <v>69.908116378583927</v>
      </c>
      <c r="X71" s="63">
        <v>163380</v>
      </c>
      <c r="Y71" s="71"/>
      <c r="Z71" s="64">
        <v>0</v>
      </c>
      <c r="AA71" s="64">
        <v>108920</v>
      </c>
      <c r="AB71" s="67">
        <v>108920</v>
      </c>
      <c r="AC71" s="66">
        <v>66.666666666666657</v>
      </c>
      <c r="AD71" s="64">
        <v>54460</v>
      </c>
      <c r="AE71" s="66">
        <v>33.333333333333329</v>
      </c>
      <c r="AG71" s="63">
        <v>0</v>
      </c>
      <c r="AH71" s="64">
        <v>0</v>
      </c>
      <c r="AI71" s="64">
        <v>0</v>
      </c>
      <c r="AJ71" s="67">
        <v>0</v>
      </c>
      <c r="AK71" s="66">
        <v>0</v>
      </c>
      <c r="AL71" s="64">
        <v>0</v>
      </c>
      <c r="AM71" s="66">
        <v>0</v>
      </c>
      <c r="AO71" s="63">
        <v>5507800</v>
      </c>
      <c r="AP71" s="64">
        <v>0</v>
      </c>
      <c r="AQ71" s="64">
        <v>0</v>
      </c>
      <c r="AR71" s="65">
        <v>0</v>
      </c>
      <c r="AS71" s="66">
        <v>0</v>
      </c>
      <c r="AT71" s="64">
        <v>5507800</v>
      </c>
      <c r="AU71" s="66">
        <v>100</v>
      </c>
    </row>
    <row r="72" spans="2:47" ht="21" customHeight="1">
      <c r="B72" s="69">
        <v>61</v>
      </c>
      <c r="C72" s="70" t="s">
        <v>199</v>
      </c>
      <c r="D72" s="62" t="s">
        <v>200</v>
      </c>
      <c r="E72" s="62" t="s">
        <v>201</v>
      </c>
      <c r="G72" s="63">
        <v>1503835</v>
      </c>
      <c r="H72" s="64">
        <v>274808.57999999996</v>
      </c>
      <c r="I72" s="64">
        <v>415391.11</v>
      </c>
      <c r="J72" s="65">
        <v>690199.69</v>
      </c>
      <c r="K72" s="66">
        <v>45.895971965009458</v>
      </c>
      <c r="L72" s="64">
        <v>813635.31</v>
      </c>
      <c r="M72" s="66">
        <v>54.104028034990549</v>
      </c>
      <c r="O72" s="64">
        <v>1180205</v>
      </c>
      <c r="P72" s="65"/>
      <c r="Q72" s="64">
        <v>274808.57999999996</v>
      </c>
      <c r="R72" s="64">
        <v>141571.10999999999</v>
      </c>
      <c r="S72" s="67">
        <v>416379.68999999994</v>
      </c>
      <c r="T72" s="66">
        <v>35.280285204689008</v>
      </c>
      <c r="U72" s="64">
        <v>763825.31</v>
      </c>
      <c r="V72" s="66">
        <v>64.719714795310992</v>
      </c>
      <c r="X72" s="63">
        <v>149430</v>
      </c>
      <c r="Y72" s="71"/>
      <c r="Z72" s="64">
        <v>0</v>
      </c>
      <c r="AA72" s="64">
        <v>99620</v>
      </c>
      <c r="AB72" s="67">
        <v>99620</v>
      </c>
      <c r="AC72" s="66">
        <v>66.666666666666657</v>
      </c>
      <c r="AD72" s="64">
        <v>49810</v>
      </c>
      <c r="AE72" s="66">
        <v>33.333333333333329</v>
      </c>
      <c r="AG72" s="63">
        <v>0</v>
      </c>
      <c r="AH72" s="64">
        <v>0</v>
      </c>
      <c r="AI72" s="64">
        <v>0</v>
      </c>
      <c r="AJ72" s="67">
        <v>0</v>
      </c>
      <c r="AK72" s="66">
        <v>0</v>
      </c>
      <c r="AL72" s="64">
        <v>0</v>
      </c>
      <c r="AM72" s="66">
        <v>0</v>
      </c>
      <c r="AO72" s="63">
        <v>174200</v>
      </c>
      <c r="AP72" s="64">
        <v>0</v>
      </c>
      <c r="AQ72" s="64">
        <v>174200</v>
      </c>
      <c r="AR72" s="65">
        <v>174200</v>
      </c>
      <c r="AS72" s="66">
        <v>100</v>
      </c>
      <c r="AT72" s="64">
        <v>0</v>
      </c>
      <c r="AU72" s="66">
        <v>0</v>
      </c>
    </row>
    <row r="73" spans="2:47" ht="21" customHeight="1">
      <c r="B73" s="69">
        <v>62</v>
      </c>
      <c r="C73" s="70" t="s">
        <v>202</v>
      </c>
      <c r="D73" s="62" t="s">
        <v>203</v>
      </c>
      <c r="E73" s="62" t="s">
        <v>204</v>
      </c>
      <c r="G73" s="63">
        <v>1013225</v>
      </c>
      <c r="H73" s="64">
        <v>22900</v>
      </c>
      <c r="I73" s="64">
        <v>259402.67</v>
      </c>
      <c r="J73" s="65">
        <v>282302.67000000004</v>
      </c>
      <c r="K73" s="66">
        <v>27.861794764242891</v>
      </c>
      <c r="L73" s="64">
        <v>730922.33</v>
      </c>
      <c r="M73" s="66">
        <v>72.138205235757113</v>
      </c>
      <c r="O73" s="64">
        <v>834805</v>
      </c>
      <c r="P73" s="65"/>
      <c r="Q73" s="64">
        <v>0</v>
      </c>
      <c r="R73" s="64">
        <v>180922.67</v>
      </c>
      <c r="S73" s="67">
        <v>180922.67</v>
      </c>
      <c r="T73" s="66">
        <v>21.672446858847277</v>
      </c>
      <c r="U73" s="64">
        <v>653882.32999999996</v>
      </c>
      <c r="V73" s="66">
        <v>78.32755314115272</v>
      </c>
      <c r="X73" s="63">
        <v>117720</v>
      </c>
      <c r="Y73" s="71"/>
      <c r="Z73" s="64">
        <v>0</v>
      </c>
      <c r="AA73" s="64">
        <v>78480</v>
      </c>
      <c r="AB73" s="67">
        <v>78480</v>
      </c>
      <c r="AC73" s="66">
        <v>66.666666666666657</v>
      </c>
      <c r="AD73" s="64">
        <v>39240</v>
      </c>
      <c r="AE73" s="66">
        <v>33.333333333333329</v>
      </c>
      <c r="AG73" s="63">
        <v>0</v>
      </c>
      <c r="AH73" s="64">
        <v>0</v>
      </c>
      <c r="AI73" s="64">
        <v>0</v>
      </c>
      <c r="AJ73" s="67">
        <v>0</v>
      </c>
      <c r="AK73" s="66">
        <v>0</v>
      </c>
      <c r="AL73" s="64">
        <v>0</v>
      </c>
      <c r="AM73" s="66">
        <v>0</v>
      </c>
      <c r="AO73" s="63">
        <v>60700</v>
      </c>
      <c r="AP73" s="64">
        <v>22900</v>
      </c>
      <c r="AQ73" s="64">
        <v>0</v>
      </c>
      <c r="AR73" s="65">
        <v>22900</v>
      </c>
      <c r="AS73" s="66">
        <v>37.726523887973642</v>
      </c>
      <c r="AT73" s="64">
        <v>37800</v>
      </c>
      <c r="AU73" s="66">
        <v>62.273476112026358</v>
      </c>
    </row>
    <row r="74" spans="2:47" ht="21" customHeight="1">
      <c r="B74" s="69">
        <v>63</v>
      </c>
      <c r="C74" s="70" t="s">
        <v>205</v>
      </c>
      <c r="D74" s="62" t="s">
        <v>206</v>
      </c>
      <c r="E74" s="62" t="s">
        <v>207</v>
      </c>
      <c r="G74" s="63">
        <v>2552085</v>
      </c>
      <c r="H74" s="64">
        <v>22000</v>
      </c>
      <c r="I74" s="64">
        <v>669579.78999999992</v>
      </c>
      <c r="J74" s="65">
        <v>691579.78999999992</v>
      </c>
      <c r="K74" s="66">
        <v>27.098618972330463</v>
      </c>
      <c r="L74" s="64">
        <v>1860505.21</v>
      </c>
      <c r="M74" s="66">
        <v>72.90138102766953</v>
      </c>
      <c r="O74" s="64">
        <v>2162055</v>
      </c>
      <c r="P74" s="65"/>
      <c r="Q74" s="64">
        <v>22000</v>
      </c>
      <c r="R74" s="64">
        <v>363879.78999999992</v>
      </c>
      <c r="S74" s="67">
        <v>385879.78999999992</v>
      </c>
      <c r="T74" s="66">
        <v>17.847824870320132</v>
      </c>
      <c r="U74" s="64">
        <v>1776175.21</v>
      </c>
      <c r="V74" s="66">
        <v>82.152175129679861</v>
      </c>
      <c r="X74" s="63">
        <v>226530</v>
      </c>
      <c r="Y74" s="71"/>
      <c r="Z74" s="64">
        <v>0</v>
      </c>
      <c r="AA74" s="64">
        <v>156900</v>
      </c>
      <c r="AB74" s="67">
        <v>156900</v>
      </c>
      <c r="AC74" s="66">
        <v>69.26234935770097</v>
      </c>
      <c r="AD74" s="64">
        <v>69630</v>
      </c>
      <c r="AE74" s="66">
        <v>30.737650642299037</v>
      </c>
      <c r="AG74" s="63">
        <v>0</v>
      </c>
      <c r="AH74" s="64">
        <v>0</v>
      </c>
      <c r="AI74" s="64">
        <v>0</v>
      </c>
      <c r="AJ74" s="67">
        <v>0</v>
      </c>
      <c r="AK74" s="66">
        <v>0</v>
      </c>
      <c r="AL74" s="64">
        <v>0</v>
      </c>
      <c r="AM74" s="66">
        <v>0</v>
      </c>
      <c r="AO74" s="63">
        <v>163500</v>
      </c>
      <c r="AP74" s="64">
        <v>0</v>
      </c>
      <c r="AQ74" s="64">
        <v>148800</v>
      </c>
      <c r="AR74" s="65">
        <v>148800</v>
      </c>
      <c r="AS74" s="66">
        <v>91.009174311926614</v>
      </c>
      <c r="AT74" s="64">
        <v>14700</v>
      </c>
      <c r="AU74" s="66">
        <v>8.9908256880733948</v>
      </c>
    </row>
    <row r="75" spans="2:47" ht="21" customHeight="1">
      <c r="B75" s="69">
        <v>64</v>
      </c>
      <c r="C75" s="70" t="s">
        <v>208</v>
      </c>
      <c r="D75" s="62" t="s">
        <v>209</v>
      </c>
      <c r="E75" s="62" t="s">
        <v>210</v>
      </c>
      <c r="G75" s="63">
        <v>1974755</v>
      </c>
      <c r="H75" s="64">
        <v>20000</v>
      </c>
      <c r="I75" s="64">
        <v>303495</v>
      </c>
      <c r="J75" s="65">
        <v>323495</v>
      </c>
      <c r="K75" s="66">
        <v>16.381525809530803</v>
      </c>
      <c r="L75" s="64">
        <v>1651260</v>
      </c>
      <c r="M75" s="66">
        <v>83.6184741904692</v>
      </c>
      <c r="O75" s="64">
        <v>1046415</v>
      </c>
      <c r="P75" s="65"/>
      <c r="Q75" s="64">
        <v>20000</v>
      </c>
      <c r="R75" s="64">
        <v>139535</v>
      </c>
      <c r="S75" s="67">
        <v>159535</v>
      </c>
      <c r="T75" s="66">
        <v>15.245863256929612</v>
      </c>
      <c r="U75" s="64">
        <v>886880</v>
      </c>
      <c r="V75" s="66">
        <v>84.75413674307039</v>
      </c>
      <c r="X75" s="63">
        <v>245940</v>
      </c>
      <c r="Y75" s="71"/>
      <c r="Z75" s="64">
        <v>0</v>
      </c>
      <c r="AA75" s="64">
        <v>163960</v>
      </c>
      <c r="AB75" s="67">
        <v>163960</v>
      </c>
      <c r="AC75" s="66">
        <v>66.666666666666657</v>
      </c>
      <c r="AD75" s="64">
        <v>81980</v>
      </c>
      <c r="AE75" s="66">
        <v>33.333333333333329</v>
      </c>
      <c r="AG75" s="63">
        <v>0</v>
      </c>
      <c r="AH75" s="64">
        <v>0</v>
      </c>
      <c r="AI75" s="64">
        <v>0</v>
      </c>
      <c r="AJ75" s="67">
        <v>0</v>
      </c>
      <c r="AK75" s="66">
        <v>0</v>
      </c>
      <c r="AL75" s="64">
        <v>0</v>
      </c>
      <c r="AM75" s="66">
        <v>0</v>
      </c>
      <c r="AO75" s="63">
        <v>682400</v>
      </c>
      <c r="AP75" s="64">
        <v>0</v>
      </c>
      <c r="AQ75" s="64">
        <v>0</v>
      </c>
      <c r="AR75" s="65">
        <v>0</v>
      </c>
      <c r="AS75" s="66">
        <v>0</v>
      </c>
      <c r="AT75" s="64">
        <v>682400</v>
      </c>
      <c r="AU75" s="66">
        <v>100</v>
      </c>
    </row>
    <row r="76" spans="2:47" ht="21" customHeight="1">
      <c r="B76" s="69">
        <v>65</v>
      </c>
      <c r="C76" s="70" t="s">
        <v>211</v>
      </c>
      <c r="D76" s="62" t="s">
        <v>212</v>
      </c>
      <c r="E76" s="62" t="s">
        <v>213</v>
      </c>
      <c r="G76" s="63">
        <v>2269870</v>
      </c>
      <c r="H76" s="64">
        <v>0</v>
      </c>
      <c r="I76" s="64">
        <v>438741.82999999996</v>
      </c>
      <c r="J76" s="65">
        <v>438741.82999999996</v>
      </c>
      <c r="K76" s="66">
        <v>19.32894086445479</v>
      </c>
      <c r="L76" s="64">
        <v>1831128.17</v>
      </c>
      <c r="M76" s="66">
        <v>80.671059135545207</v>
      </c>
      <c r="O76" s="64">
        <v>1939270</v>
      </c>
      <c r="P76" s="65"/>
      <c r="Q76" s="64">
        <v>0</v>
      </c>
      <c r="R76" s="64">
        <v>279941.82999999996</v>
      </c>
      <c r="S76" s="67">
        <v>279941.82999999996</v>
      </c>
      <c r="T76" s="66">
        <v>14.435423123133962</v>
      </c>
      <c r="U76" s="64">
        <v>1659328.17</v>
      </c>
      <c r="V76" s="66">
        <v>85.564576876866042</v>
      </c>
      <c r="X76" s="63">
        <v>238200</v>
      </c>
      <c r="Y76" s="71"/>
      <c r="Z76" s="64">
        <v>0</v>
      </c>
      <c r="AA76" s="64">
        <v>158800</v>
      </c>
      <c r="AB76" s="67">
        <v>158800</v>
      </c>
      <c r="AC76" s="66">
        <v>66.666666666666657</v>
      </c>
      <c r="AD76" s="64">
        <v>79400</v>
      </c>
      <c r="AE76" s="66">
        <v>33.333333333333329</v>
      </c>
      <c r="AG76" s="63">
        <v>0</v>
      </c>
      <c r="AH76" s="64">
        <v>0</v>
      </c>
      <c r="AI76" s="64">
        <v>0</v>
      </c>
      <c r="AJ76" s="67">
        <v>0</v>
      </c>
      <c r="AK76" s="66">
        <v>0</v>
      </c>
      <c r="AL76" s="64">
        <v>0</v>
      </c>
      <c r="AM76" s="66">
        <v>0</v>
      </c>
      <c r="AO76" s="63">
        <v>92400</v>
      </c>
      <c r="AP76" s="64">
        <v>0</v>
      </c>
      <c r="AQ76" s="64">
        <v>0</v>
      </c>
      <c r="AR76" s="65">
        <v>0</v>
      </c>
      <c r="AS76" s="66">
        <v>0</v>
      </c>
      <c r="AT76" s="64">
        <v>92400</v>
      </c>
      <c r="AU76" s="66">
        <v>100</v>
      </c>
    </row>
    <row r="77" spans="2:47" ht="21" customHeight="1">
      <c r="B77" s="69">
        <v>66</v>
      </c>
      <c r="C77" s="70" t="s">
        <v>214</v>
      </c>
      <c r="D77" s="62" t="s">
        <v>215</v>
      </c>
      <c r="E77" s="62" t="s">
        <v>216</v>
      </c>
      <c r="G77" s="63">
        <v>2853325</v>
      </c>
      <c r="H77" s="64">
        <v>137200</v>
      </c>
      <c r="I77" s="64">
        <v>448782.12</v>
      </c>
      <c r="J77" s="65">
        <v>585982.12</v>
      </c>
      <c r="K77" s="66">
        <v>20.536816521076286</v>
      </c>
      <c r="L77" s="64">
        <v>2267342.88</v>
      </c>
      <c r="M77" s="66">
        <v>79.46318347892371</v>
      </c>
      <c r="O77" s="64">
        <v>1656665</v>
      </c>
      <c r="P77" s="65"/>
      <c r="Q77" s="64">
        <v>137200</v>
      </c>
      <c r="R77" s="64">
        <v>362342.12</v>
      </c>
      <c r="S77" s="67">
        <v>499542.12</v>
      </c>
      <c r="T77" s="66">
        <v>30.15347822281511</v>
      </c>
      <c r="U77" s="64">
        <v>1157122.8799999999</v>
      </c>
      <c r="V77" s="66">
        <v>69.846521777184876</v>
      </c>
      <c r="X77" s="63">
        <v>129660</v>
      </c>
      <c r="Y77" s="71"/>
      <c r="Z77" s="64">
        <v>0</v>
      </c>
      <c r="AA77" s="64">
        <v>86440</v>
      </c>
      <c r="AB77" s="67">
        <v>86440</v>
      </c>
      <c r="AC77" s="66">
        <v>66.666666666666657</v>
      </c>
      <c r="AD77" s="64">
        <v>43220</v>
      </c>
      <c r="AE77" s="66">
        <v>33.333333333333329</v>
      </c>
      <c r="AG77" s="63">
        <v>0</v>
      </c>
      <c r="AH77" s="64">
        <v>0</v>
      </c>
      <c r="AI77" s="64">
        <v>0</v>
      </c>
      <c r="AJ77" s="67">
        <v>0</v>
      </c>
      <c r="AK77" s="66">
        <v>0</v>
      </c>
      <c r="AL77" s="64">
        <v>0</v>
      </c>
      <c r="AM77" s="66">
        <v>0</v>
      </c>
      <c r="AO77" s="63">
        <v>1067000</v>
      </c>
      <c r="AP77" s="64">
        <v>0</v>
      </c>
      <c r="AQ77" s="64">
        <v>0</v>
      </c>
      <c r="AR77" s="65">
        <v>0</v>
      </c>
      <c r="AS77" s="66">
        <v>0</v>
      </c>
      <c r="AT77" s="64">
        <v>1067000</v>
      </c>
      <c r="AU77" s="66">
        <v>100</v>
      </c>
    </row>
    <row r="78" spans="2:47" ht="21" customHeight="1">
      <c r="B78" s="69">
        <v>67</v>
      </c>
      <c r="C78" s="70" t="s">
        <v>217</v>
      </c>
      <c r="D78" s="62" t="s">
        <v>218</v>
      </c>
      <c r="E78" s="62" t="s">
        <v>219</v>
      </c>
      <c r="G78" s="63">
        <v>1156790</v>
      </c>
      <c r="H78" s="64">
        <v>0</v>
      </c>
      <c r="I78" s="64">
        <v>376302.66</v>
      </c>
      <c r="J78" s="65">
        <v>376302.66</v>
      </c>
      <c r="K78" s="66">
        <v>32.529902575229727</v>
      </c>
      <c r="L78" s="64">
        <v>780487.34000000008</v>
      </c>
      <c r="M78" s="66">
        <v>67.470097424770287</v>
      </c>
      <c r="O78" s="64">
        <v>936310</v>
      </c>
      <c r="P78" s="65"/>
      <c r="Q78" s="64">
        <v>0</v>
      </c>
      <c r="R78" s="64">
        <v>172982.65999999997</v>
      </c>
      <c r="S78" s="67">
        <v>172982.65999999997</v>
      </c>
      <c r="T78" s="66">
        <v>18.474934583631487</v>
      </c>
      <c r="U78" s="64">
        <v>763327.34000000008</v>
      </c>
      <c r="V78" s="66">
        <v>81.52506541636852</v>
      </c>
      <c r="X78" s="63">
        <v>51480</v>
      </c>
      <c r="Y78" s="71"/>
      <c r="Z78" s="64">
        <v>0</v>
      </c>
      <c r="AA78" s="64">
        <v>34320</v>
      </c>
      <c r="AB78" s="67">
        <v>34320</v>
      </c>
      <c r="AC78" s="66">
        <v>66.666666666666657</v>
      </c>
      <c r="AD78" s="64">
        <v>17160</v>
      </c>
      <c r="AE78" s="66">
        <v>33.333333333333329</v>
      </c>
      <c r="AG78" s="63">
        <v>0</v>
      </c>
      <c r="AH78" s="64">
        <v>0</v>
      </c>
      <c r="AI78" s="64">
        <v>0</v>
      </c>
      <c r="AJ78" s="67">
        <v>0</v>
      </c>
      <c r="AK78" s="66">
        <v>0</v>
      </c>
      <c r="AL78" s="64">
        <v>0</v>
      </c>
      <c r="AM78" s="66">
        <v>0</v>
      </c>
      <c r="AO78" s="63">
        <v>169000</v>
      </c>
      <c r="AP78" s="64">
        <v>0</v>
      </c>
      <c r="AQ78" s="64">
        <v>169000</v>
      </c>
      <c r="AR78" s="65">
        <v>169000</v>
      </c>
      <c r="AS78" s="66">
        <v>100</v>
      </c>
      <c r="AT78" s="64">
        <v>0</v>
      </c>
      <c r="AU78" s="66">
        <v>0</v>
      </c>
    </row>
    <row r="79" spans="2:47" ht="21" customHeight="1">
      <c r="B79" s="69">
        <v>68</v>
      </c>
      <c r="C79" s="70" t="s">
        <v>220</v>
      </c>
      <c r="D79" s="62" t="s">
        <v>221</v>
      </c>
      <c r="E79" s="62" t="s">
        <v>222</v>
      </c>
      <c r="G79" s="63">
        <v>1740815</v>
      </c>
      <c r="H79" s="64">
        <v>109400</v>
      </c>
      <c r="I79" s="64">
        <v>287836.61</v>
      </c>
      <c r="J79" s="65">
        <v>397236.61</v>
      </c>
      <c r="K79" s="66">
        <v>22.819002019169183</v>
      </c>
      <c r="L79" s="64">
        <v>1343578.3900000001</v>
      </c>
      <c r="M79" s="66">
        <v>77.180997980830824</v>
      </c>
      <c r="O79" s="64">
        <v>1275605</v>
      </c>
      <c r="P79" s="65"/>
      <c r="Q79" s="64">
        <v>109400</v>
      </c>
      <c r="R79" s="64">
        <v>201696.61000000002</v>
      </c>
      <c r="S79" s="67">
        <v>311096.61</v>
      </c>
      <c r="T79" s="66">
        <v>24.388161695822767</v>
      </c>
      <c r="U79" s="64">
        <v>964508.39</v>
      </c>
      <c r="V79" s="66">
        <v>75.61183830417724</v>
      </c>
      <c r="X79" s="63">
        <v>129210</v>
      </c>
      <c r="Y79" s="71"/>
      <c r="Z79" s="64">
        <v>0</v>
      </c>
      <c r="AA79" s="64">
        <v>86140</v>
      </c>
      <c r="AB79" s="67">
        <v>86140</v>
      </c>
      <c r="AC79" s="66">
        <v>66.666666666666657</v>
      </c>
      <c r="AD79" s="64">
        <v>43070</v>
      </c>
      <c r="AE79" s="66">
        <v>33.333333333333329</v>
      </c>
      <c r="AG79" s="63">
        <v>0</v>
      </c>
      <c r="AH79" s="64">
        <v>0</v>
      </c>
      <c r="AI79" s="64">
        <v>0</v>
      </c>
      <c r="AJ79" s="67">
        <v>0</v>
      </c>
      <c r="AK79" s="66">
        <v>0</v>
      </c>
      <c r="AL79" s="64">
        <v>0</v>
      </c>
      <c r="AM79" s="66">
        <v>0</v>
      </c>
      <c r="AO79" s="63">
        <v>336000</v>
      </c>
      <c r="AP79" s="64">
        <v>0</v>
      </c>
      <c r="AQ79" s="64">
        <v>0</v>
      </c>
      <c r="AR79" s="65">
        <v>0</v>
      </c>
      <c r="AS79" s="66">
        <v>0</v>
      </c>
      <c r="AT79" s="64">
        <v>336000</v>
      </c>
      <c r="AU79" s="66">
        <v>100</v>
      </c>
    </row>
    <row r="80" spans="2:47" ht="21" customHeight="1">
      <c r="B80" s="69">
        <v>69</v>
      </c>
      <c r="C80" s="70" t="s">
        <v>223</v>
      </c>
      <c r="D80" s="62" t="s">
        <v>224</v>
      </c>
      <c r="E80" s="62" t="s">
        <v>225</v>
      </c>
      <c r="G80" s="63">
        <v>1807555</v>
      </c>
      <c r="H80" s="64">
        <v>95740</v>
      </c>
      <c r="I80" s="64">
        <v>285179.96999999997</v>
      </c>
      <c r="J80" s="65">
        <v>380919.97</v>
      </c>
      <c r="K80" s="66">
        <v>21.073769262899329</v>
      </c>
      <c r="L80" s="64">
        <v>1426635.03</v>
      </c>
      <c r="M80" s="66">
        <v>78.926230737100667</v>
      </c>
      <c r="O80" s="64">
        <v>1409095</v>
      </c>
      <c r="P80" s="65"/>
      <c r="Q80" s="64">
        <v>95740</v>
      </c>
      <c r="R80" s="64">
        <v>179139.97</v>
      </c>
      <c r="S80" s="67">
        <v>274879.96999999997</v>
      </c>
      <c r="T80" s="66">
        <v>19.507554139358948</v>
      </c>
      <c r="U80" s="64">
        <v>1134215.03</v>
      </c>
      <c r="V80" s="66">
        <v>80.492445860641055</v>
      </c>
      <c r="X80" s="63">
        <v>159060</v>
      </c>
      <c r="Y80" s="71"/>
      <c r="Z80" s="64">
        <v>0</v>
      </c>
      <c r="AA80" s="64">
        <v>106040</v>
      </c>
      <c r="AB80" s="67">
        <v>106040</v>
      </c>
      <c r="AC80" s="66">
        <v>66.666666666666657</v>
      </c>
      <c r="AD80" s="64">
        <v>53020</v>
      </c>
      <c r="AE80" s="66">
        <v>33.333333333333329</v>
      </c>
      <c r="AG80" s="63">
        <v>0</v>
      </c>
      <c r="AH80" s="64">
        <v>0</v>
      </c>
      <c r="AI80" s="64">
        <v>0</v>
      </c>
      <c r="AJ80" s="67">
        <v>0</v>
      </c>
      <c r="AK80" s="66">
        <v>0</v>
      </c>
      <c r="AL80" s="64">
        <v>0</v>
      </c>
      <c r="AM80" s="66">
        <v>0</v>
      </c>
      <c r="AO80" s="63">
        <v>239400</v>
      </c>
      <c r="AP80" s="64">
        <v>0</v>
      </c>
      <c r="AQ80" s="64">
        <v>0</v>
      </c>
      <c r="AR80" s="65">
        <v>0</v>
      </c>
      <c r="AS80" s="66">
        <v>0</v>
      </c>
      <c r="AT80" s="64">
        <v>239400</v>
      </c>
      <c r="AU80" s="66">
        <v>100</v>
      </c>
    </row>
    <row r="81" spans="1:47" ht="21" customHeight="1">
      <c r="B81" s="69">
        <v>70</v>
      </c>
      <c r="C81" s="70" t="s">
        <v>226</v>
      </c>
      <c r="D81" s="62" t="s">
        <v>227</v>
      </c>
      <c r="E81" s="62" t="s">
        <v>228</v>
      </c>
      <c r="G81" s="63">
        <v>1281665</v>
      </c>
      <c r="H81" s="64">
        <v>0</v>
      </c>
      <c r="I81" s="64">
        <v>330067.8</v>
      </c>
      <c r="J81" s="65">
        <v>330067.8</v>
      </c>
      <c r="K81" s="66">
        <v>25.753047793300119</v>
      </c>
      <c r="L81" s="64">
        <v>951597.2</v>
      </c>
      <c r="M81" s="66">
        <v>74.246952206699873</v>
      </c>
      <c r="O81" s="64">
        <v>1080435</v>
      </c>
      <c r="P81" s="65"/>
      <c r="Q81" s="64">
        <v>0</v>
      </c>
      <c r="R81" s="64">
        <v>204247.8</v>
      </c>
      <c r="S81" s="67">
        <v>204247.8</v>
      </c>
      <c r="T81" s="66">
        <v>18.904219133959931</v>
      </c>
      <c r="U81" s="64">
        <v>876187.2</v>
      </c>
      <c r="V81" s="66">
        <v>81.095780866040073</v>
      </c>
      <c r="X81" s="63">
        <v>188730</v>
      </c>
      <c r="Y81" s="71"/>
      <c r="Z81" s="64">
        <v>0</v>
      </c>
      <c r="AA81" s="64">
        <v>125820</v>
      </c>
      <c r="AB81" s="67">
        <v>125820</v>
      </c>
      <c r="AC81" s="66">
        <v>66.666666666666657</v>
      </c>
      <c r="AD81" s="64">
        <v>62910</v>
      </c>
      <c r="AE81" s="66">
        <v>33.333333333333329</v>
      </c>
      <c r="AG81" s="63">
        <v>0</v>
      </c>
      <c r="AH81" s="64">
        <v>0</v>
      </c>
      <c r="AI81" s="64">
        <v>0</v>
      </c>
      <c r="AJ81" s="67">
        <v>0</v>
      </c>
      <c r="AK81" s="66">
        <v>0</v>
      </c>
      <c r="AL81" s="64">
        <v>0</v>
      </c>
      <c r="AM81" s="66">
        <v>0</v>
      </c>
      <c r="AO81" s="63">
        <v>12500</v>
      </c>
      <c r="AP81" s="64">
        <v>0</v>
      </c>
      <c r="AQ81" s="64">
        <v>0</v>
      </c>
      <c r="AR81" s="65">
        <v>0</v>
      </c>
      <c r="AS81" s="66">
        <v>0</v>
      </c>
      <c r="AT81" s="64">
        <v>12500</v>
      </c>
      <c r="AU81" s="66">
        <v>100</v>
      </c>
    </row>
    <row r="82" spans="1:47" ht="21" customHeight="1">
      <c r="B82" s="69">
        <v>71</v>
      </c>
      <c r="C82" s="70" t="s">
        <v>229</v>
      </c>
      <c r="D82" s="62" t="s">
        <v>230</v>
      </c>
      <c r="E82" s="62" t="s">
        <v>231</v>
      </c>
      <c r="G82" s="63">
        <v>1220745</v>
      </c>
      <c r="H82" s="64">
        <v>146000</v>
      </c>
      <c r="I82" s="64">
        <v>389448.31</v>
      </c>
      <c r="J82" s="65">
        <v>535448.31000000006</v>
      </c>
      <c r="K82" s="66">
        <v>43.862420898713495</v>
      </c>
      <c r="L82" s="64">
        <v>685296.69</v>
      </c>
      <c r="M82" s="66">
        <v>56.137579101286505</v>
      </c>
      <c r="O82" s="64">
        <v>888465</v>
      </c>
      <c r="P82" s="65"/>
      <c r="Q82" s="64">
        <v>98000</v>
      </c>
      <c r="R82" s="64">
        <v>141988.31</v>
      </c>
      <c r="S82" s="67">
        <v>239988.31</v>
      </c>
      <c r="T82" s="66">
        <v>27.011566015543664</v>
      </c>
      <c r="U82" s="64">
        <v>648476.68999999994</v>
      </c>
      <c r="V82" s="66">
        <v>72.988433984456336</v>
      </c>
      <c r="X82" s="63">
        <v>137280</v>
      </c>
      <c r="Y82" s="71"/>
      <c r="Z82" s="64">
        <v>0</v>
      </c>
      <c r="AA82" s="64">
        <v>100460</v>
      </c>
      <c r="AB82" s="67">
        <v>100460</v>
      </c>
      <c r="AC82" s="66">
        <v>73.178904428904431</v>
      </c>
      <c r="AD82" s="64">
        <v>36820</v>
      </c>
      <c r="AE82" s="66">
        <v>26.821095571095572</v>
      </c>
      <c r="AG82" s="63">
        <v>0</v>
      </c>
      <c r="AH82" s="64">
        <v>0</v>
      </c>
      <c r="AI82" s="64">
        <v>0</v>
      </c>
      <c r="AJ82" s="67">
        <v>0</v>
      </c>
      <c r="AK82" s="66">
        <v>0</v>
      </c>
      <c r="AL82" s="64">
        <v>0</v>
      </c>
      <c r="AM82" s="66">
        <v>0</v>
      </c>
      <c r="AO82" s="63">
        <v>195000</v>
      </c>
      <c r="AP82" s="64">
        <v>48000</v>
      </c>
      <c r="AQ82" s="64">
        <v>147000</v>
      </c>
      <c r="AR82" s="65">
        <v>195000</v>
      </c>
      <c r="AS82" s="66">
        <v>100</v>
      </c>
      <c r="AT82" s="64">
        <v>0</v>
      </c>
      <c r="AU82" s="66">
        <v>0</v>
      </c>
    </row>
    <row r="83" spans="1:47" ht="21" customHeight="1">
      <c r="A83" s="72" t="s">
        <v>232</v>
      </c>
      <c r="B83" s="73">
        <v>72</v>
      </c>
      <c r="C83" s="74" t="s">
        <v>233</v>
      </c>
      <c r="D83" s="75" t="s">
        <v>234</v>
      </c>
      <c r="E83" s="75" t="s">
        <v>235</v>
      </c>
      <c r="G83" s="76">
        <v>2170835</v>
      </c>
      <c r="H83" s="77">
        <v>96000</v>
      </c>
      <c r="I83" s="77">
        <v>687413.69</v>
      </c>
      <c r="J83" s="78">
        <v>783413.69</v>
      </c>
      <c r="K83" s="79">
        <v>36.088126918904472</v>
      </c>
      <c r="L83" s="77">
        <v>1387421.31</v>
      </c>
      <c r="M83" s="79">
        <v>63.911873081095528</v>
      </c>
      <c r="N83" s="80"/>
      <c r="O83" s="77">
        <v>896705</v>
      </c>
      <c r="P83" s="78"/>
      <c r="Q83" s="77">
        <v>96000</v>
      </c>
      <c r="R83" s="77">
        <v>160293.69</v>
      </c>
      <c r="S83" s="78">
        <v>256293.69</v>
      </c>
      <c r="T83" s="79">
        <v>28.581717510217963</v>
      </c>
      <c r="U83" s="77">
        <v>640411.31000000006</v>
      </c>
      <c r="V83" s="79">
        <v>71.41828248978203</v>
      </c>
      <c r="X83" s="63">
        <v>323730</v>
      </c>
      <c r="Y83" s="81"/>
      <c r="Z83" s="77">
        <v>0</v>
      </c>
      <c r="AA83" s="77">
        <v>215820</v>
      </c>
      <c r="AB83" s="78">
        <v>215820</v>
      </c>
      <c r="AC83" s="79">
        <v>66.666666666666657</v>
      </c>
      <c r="AD83" s="77">
        <v>107910</v>
      </c>
      <c r="AE83" s="79">
        <v>33.333333333333329</v>
      </c>
      <c r="AG83" s="63">
        <v>0</v>
      </c>
      <c r="AH83" s="77">
        <v>0</v>
      </c>
      <c r="AI83" s="77">
        <v>0</v>
      </c>
      <c r="AJ83" s="78">
        <v>0</v>
      </c>
      <c r="AK83" s="79">
        <v>0</v>
      </c>
      <c r="AL83" s="77">
        <v>0</v>
      </c>
      <c r="AM83" s="79">
        <v>0</v>
      </c>
      <c r="AO83" s="77">
        <v>950400</v>
      </c>
      <c r="AP83" s="77">
        <v>0</v>
      </c>
      <c r="AQ83" s="77">
        <v>311300</v>
      </c>
      <c r="AR83" s="78">
        <v>311300</v>
      </c>
      <c r="AS83" s="79">
        <v>32.754629629629626</v>
      </c>
      <c r="AT83" s="77">
        <v>639100</v>
      </c>
      <c r="AU83" s="79">
        <v>67.245370370370367</v>
      </c>
    </row>
    <row r="84" spans="1:47" ht="21" customHeight="1">
      <c r="A84" s="82">
        <v>0</v>
      </c>
      <c r="B84" s="60">
        <v>73</v>
      </c>
      <c r="C84" s="61" t="s">
        <v>236</v>
      </c>
      <c r="D84" s="83" t="s">
        <v>237</v>
      </c>
      <c r="E84" s="83" t="s">
        <v>238</v>
      </c>
      <c r="G84" s="63">
        <v>206900</v>
      </c>
      <c r="H84" s="63">
        <v>0</v>
      </c>
      <c r="I84" s="63">
        <v>52758</v>
      </c>
      <c r="J84" s="67">
        <v>52758</v>
      </c>
      <c r="K84" s="84">
        <v>25.499275012083132</v>
      </c>
      <c r="L84" s="63">
        <v>154142</v>
      </c>
      <c r="M84" s="84">
        <v>74.500724987916868</v>
      </c>
      <c r="O84" s="63">
        <v>206900</v>
      </c>
      <c r="P84" s="85">
        <v>31000</v>
      </c>
      <c r="Q84" s="63">
        <v>0</v>
      </c>
      <c r="R84" s="63">
        <v>52758</v>
      </c>
      <c r="S84" s="67">
        <v>52758</v>
      </c>
      <c r="T84" s="84">
        <v>25.499275012083132</v>
      </c>
      <c r="U84" s="63">
        <v>154142</v>
      </c>
      <c r="V84" s="84">
        <v>74.500724987916868</v>
      </c>
      <c r="X84" s="63">
        <v>0</v>
      </c>
      <c r="Y84" s="86">
        <v>0</v>
      </c>
      <c r="Z84" s="63">
        <v>0</v>
      </c>
      <c r="AA84" s="63">
        <v>0</v>
      </c>
      <c r="AB84" s="67">
        <v>0</v>
      </c>
      <c r="AC84" s="84">
        <v>0</v>
      </c>
      <c r="AD84" s="63">
        <v>0</v>
      </c>
      <c r="AE84" s="84">
        <v>0</v>
      </c>
      <c r="AG84" s="63">
        <v>0</v>
      </c>
      <c r="AH84" s="63">
        <v>0</v>
      </c>
      <c r="AI84" s="63">
        <v>0</v>
      </c>
      <c r="AJ84" s="67">
        <v>0</v>
      </c>
      <c r="AK84" s="84">
        <v>0</v>
      </c>
      <c r="AL84" s="63">
        <v>0</v>
      </c>
      <c r="AM84" s="84">
        <v>0</v>
      </c>
      <c r="AO84" s="63">
        <v>0</v>
      </c>
      <c r="AP84" s="63">
        <v>0</v>
      </c>
      <c r="AQ84" s="63">
        <v>0</v>
      </c>
      <c r="AR84" s="67">
        <v>0</v>
      </c>
      <c r="AS84" s="84">
        <v>0</v>
      </c>
      <c r="AT84" s="63">
        <v>0</v>
      </c>
      <c r="AU84" s="84">
        <v>0</v>
      </c>
    </row>
    <row r="85" spans="1:47" ht="21" customHeight="1">
      <c r="A85" s="82">
        <v>0</v>
      </c>
      <c r="B85" s="69">
        <v>74</v>
      </c>
      <c r="C85" s="70" t="s">
        <v>239</v>
      </c>
      <c r="D85" s="62" t="s">
        <v>237</v>
      </c>
      <c r="E85" s="62" t="s">
        <v>240</v>
      </c>
      <c r="G85" s="63">
        <v>272900</v>
      </c>
      <c r="H85" s="64">
        <v>0</v>
      </c>
      <c r="I85" s="64">
        <v>44000</v>
      </c>
      <c r="J85" s="65">
        <v>44000</v>
      </c>
      <c r="K85" s="66">
        <v>16.123122022718945</v>
      </c>
      <c r="L85" s="64">
        <v>228900</v>
      </c>
      <c r="M85" s="66">
        <v>83.876877977281055</v>
      </c>
      <c r="O85" s="63">
        <v>272900</v>
      </c>
      <c r="P85" s="85">
        <v>2250</v>
      </c>
      <c r="Q85" s="64">
        <v>0</v>
      </c>
      <c r="R85" s="63">
        <v>44000</v>
      </c>
      <c r="S85" s="67">
        <v>44000</v>
      </c>
      <c r="T85" s="66">
        <v>16.123122022718945</v>
      </c>
      <c r="U85" s="64">
        <v>228900</v>
      </c>
      <c r="V85" s="66">
        <v>83.876877977281055</v>
      </c>
      <c r="X85" s="63">
        <v>0</v>
      </c>
      <c r="Y85" s="86">
        <v>153840</v>
      </c>
      <c r="Z85" s="63">
        <v>0</v>
      </c>
      <c r="AA85" s="63">
        <v>0</v>
      </c>
      <c r="AB85" s="67">
        <v>0</v>
      </c>
      <c r="AC85" s="66">
        <v>0</v>
      </c>
      <c r="AD85" s="64">
        <v>0</v>
      </c>
      <c r="AE85" s="66">
        <v>0</v>
      </c>
      <c r="AG85" s="63">
        <v>0</v>
      </c>
      <c r="AH85" s="64">
        <v>0</v>
      </c>
      <c r="AI85" s="64">
        <v>0</v>
      </c>
      <c r="AJ85" s="67">
        <v>0</v>
      </c>
      <c r="AK85" s="66">
        <v>0</v>
      </c>
      <c r="AL85" s="64">
        <v>0</v>
      </c>
      <c r="AM85" s="66">
        <v>0</v>
      </c>
      <c r="AO85" s="63">
        <v>0</v>
      </c>
      <c r="AP85" s="64">
        <v>0</v>
      </c>
      <c r="AQ85" s="64">
        <v>0</v>
      </c>
      <c r="AR85" s="65">
        <v>0</v>
      </c>
      <c r="AS85" s="66">
        <v>0</v>
      </c>
      <c r="AT85" s="64">
        <v>0</v>
      </c>
      <c r="AU85" s="66">
        <v>0</v>
      </c>
    </row>
    <row r="86" spans="1:47" ht="21" customHeight="1">
      <c r="A86" s="82">
        <v>0</v>
      </c>
      <c r="B86" s="69">
        <v>75</v>
      </c>
      <c r="C86" s="70" t="s">
        <v>241</v>
      </c>
      <c r="D86" s="62" t="s">
        <v>237</v>
      </c>
      <c r="E86" s="62" t="s">
        <v>242</v>
      </c>
      <c r="G86" s="63">
        <v>869800</v>
      </c>
      <c r="H86" s="64">
        <v>0</v>
      </c>
      <c r="I86" s="64">
        <v>180620</v>
      </c>
      <c r="J86" s="65">
        <v>180620</v>
      </c>
      <c r="K86" s="66">
        <v>20.765693262819038</v>
      </c>
      <c r="L86" s="64">
        <v>689180</v>
      </c>
      <c r="M86" s="66">
        <v>79.234306737180958</v>
      </c>
      <c r="O86" s="63">
        <v>869800</v>
      </c>
      <c r="P86" s="85">
        <v>104000</v>
      </c>
      <c r="Q86" s="64">
        <v>0</v>
      </c>
      <c r="R86" s="63">
        <v>180620</v>
      </c>
      <c r="S86" s="67">
        <v>180620</v>
      </c>
      <c r="T86" s="66">
        <v>20.765693262819038</v>
      </c>
      <c r="U86" s="64">
        <v>689180</v>
      </c>
      <c r="V86" s="66">
        <v>79.234306737180958</v>
      </c>
      <c r="X86" s="63">
        <v>0</v>
      </c>
      <c r="Y86" s="86">
        <v>749060</v>
      </c>
      <c r="Z86" s="63">
        <v>0</v>
      </c>
      <c r="AA86" s="63">
        <v>0</v>
      </c>
      <c r="AB86" s="67">
        <v>0</v>
      </c>
      <c r="AC86" s="66">
        <v>0</v>
      </c>
      <c r="AD86" s="64">
        <v>0</v>
      </c>
      <c r="AE86" s="66">
        <v>0</v>
      </c>
      <c r="AG86" s="63">
        <v>0</v>
      </c>
      <c r="AH86" s="64">
        <v>0</v>
      </c>
      <c r="AI86" s="64">
        <v>0</v>
      </c>
      <c r="AJ86" s="67">
        <v>0</v>
      </c>
      <c r="AK86" s="66">
        <v>0</v>
      </c>
      <c r="AL86" s="64">
        <v>0</v>
      </c>
      <c r="AM86" s="66">
        <v>0</v>
      </c>
      <c r="AO86" s="63">
        <v>0</v>
      </c>
      <c r="AP86" s="64">
        <v>0</v>
      </c>
      <c r="AQ86" s="64">
        <v>0</v>
      </c>
      <c r="AR86" s="65">
        <v>0</v>
      </c>
      <c r="AS86" s="66">
        <v>0</v>
      </c>
      <c r="AT86" s="64">
        <v>0</v>
      </c>
      <c r="AU86" s="66">
        <v>0</v>
      </c>
    </row>
    <row r="87" spans="1:47" ht="21" customHeight="1">
      <c r="A87" s="82">
        <v>0</v>
      </c>
      <c r="B87" s="87">
        <v>76</v>
      </c>
      <c r="C87" s="87" t="s">
        <v>243</v>
      </c>
      <c r="D87" s="87" t="s">
        <v>237</v>
      </c>
      <c r="E87" s="88" t="s">
        <v>244</v>
      </c>
      <c r="G87" s="63">
        <v>31441000</v>
      </c>
      <c r="H87" s="64">
        <v>7286612.839999998</v>
      </c>
      <c r="I87" s="64">
        <v>3359738.4999999995</v>
      </c>
      <c r="J87" s="65">
        <v>10646351.339999998</v>
      </c>
      <c r="K87" s="66">
        <v>33.861363633472216</v>
      </c>
      <c r="L87" s="64">
        <v>20794648.660000004</v>
      </c>
      <c r="M87" s="66">
        <v>66.138636366527791</v>
      </c>
      <c r="O87" s="63">
        <v>27367000</v>
      </c>
      <c r="P87" s="85">
        <v>272816.14</v>
      </c>
      <c r="Q87" s="64">
        <v>7286612.839999998</v>
      </c>
      <c r="R87" s="63">
        <v>3359738.4999999995</v>
      </c>
      <c r="S87" s="67">
        <v>10646351.339999998</v>
      </c>
      <c r="T87" s="66">
        <v>38.902149815471184</v>
      </c>
      <c r="U87" s="64">
        <v>16720648.660000002</v>
      </c>
      <c r="V87" s="66">
        <v>61.097850184528824</v>
      </c>
      <c r="X87" s="63">
        <v>0</v>
      </c>
      <c r="Y87" s="86">
        <v>115261855.37</v>
      </c>
      <c r="Z87" s="63">
        <v>0</v>
      </c>
      <c r="AA87" s="63">
        <v>0</v>
      </c>
      <c r="AB87" s="67">
        <v>0</v>
      </c>
      <c r="AC87" s="66">
        <v>0</v>
      </c>
      <c r="AD87" s="64">
        <v>0</v>
      </c>
      <c r="AE87" s="66">
        <v>0</v>
      </c>
      <c r="AG87" s="63">
        <v>0</v>
      </c>
      <c r="AH87" s="64">
        <v>0</v>
      </c>
      <c r="AI87" s="64">
        <v>0</v>
      </c>
      <c r="AJ87" s="67">
        <v>0</v>
      </c>
      <c r="AK87" s="66">
        <v>0</v>
      </c>
      <c r="AL87" s="64">
        <v>0</v>
      </c>
      <c r="AM87" s="66">
        <v>0</v>
      </c>
      <c r="AO87" s="63">
        <v>4074000</v>
      </c>
      <c r="AP87" s="64">
        <v>0</v>
      </c>
      <c r="AQ87" s="64">
        <v>0</v>
      </c>
      <c r="AR87" s="65">
        <v>0</v>
      </c>
      <c r="AS87" s="66">
        <v>0</v>
      </c>
      <c r="AT87" s="64">
        <v>4074000</v>
      </c>
      <c r="AU87" s="66">
        <v>100</v>
      </c>
    </row>
    <row r="88" spans="1:47" ht="21" customHeight="1">
      <c r="A88" s="82">
        <v>-5000</v>
      </c>
      <c r="B88" s="69">
        <v>77</v>
      </c>
      <c r="C88" s="70" t="s">
        <v>245</v>
      </c>
      <c r="D88" s="62" t="s">
        <v>237</v>
      </c>
      <c r="E88" s="62" t="s">
        <v>246</v>
      </c>
      <c r="G88" s="63">
        <v>1240400</v>
      </c>
      <c r="H88" s="64">
        <v>0</v>
      </c>
      <c r="I88" s="64">
        <v>403373.4</v>
      </c>
      <c r="J88" s="65">
        <v>403373.4</v>
      </c>
      <c r="K88" s="66">
        <v>32.519622702354077</v>
      </c>
      <c r="L88" s="64">
        <v>837026.6</v>
      </c>
      <c r="M88" s="66">
        <v>67.480377297645916</v>
      </c>
      <c r="O88" s="63">
        <v>1240400</v>
      </c>
      <c r="P88" s="85">
        <v>247600</v>
      </c>
      <c r="Q88" s="64">
        <v>0</v>
      </c>
      <c r="R88" s="63">
        <v>403373.4</v>
      </c>
      <c r="S88" s="67">
        <v>403373.4</v>
      </c>
      <c r="T88" s="66">
        <v>32.519622702354077</v>
      </c>
      <c r="U88" s="64">
        <v>837026.6</v>
      </c>
      <c r="V88" s="66">
        <v>67.480377297645916</v>
      </c>
      <c r="X88" s="63">
        <v>0</v>
      </c>
      <c r="Y88" s="86">
        <v>110340</v>
      </c>
      <c r="Z88" s="63">
        <v>0</v>
      </c>
      <c r="AA88" s="63">
        <v>0</v>
      </c>
      <c r="AB88" s="67">
        <v>0</v>
      </c>
      <c r="AC88" s="66">
        <v>0</v>
      </c>
      <c r="AD88" s="64">
        <v>0</v>
      </c>
      <c r="AE88" s="66">
        <v>0</v>
      </c>
      <c r="AG88" s="63">
        <v>0</v>
      </c>
      <c r="AH88" s="64">
        <v>0</v>
      </c>
      <c r="AI88" s="64">
        <v>0</v>
      </c>
      <c r="AJ88" s="67">
        <v>0</v>
      </c>
      <c r="AK88" s="66">
        <v>0</v>
      </c>
      <c r="AL88" s="64">
        <v>0</v>
      </c>
      <c r="AM88" s="66">
        <v>0</v>
      </c>
      <c r="AO88" s="63">
        <v>0</v>
      </c>
      <c r="AP88" s="64">
        <v>0</v>
      </c>
      <c r="AQ88" s="64">
        <v>0</v>
      </c>
      <c r="AR88" s="65">
        <v>0</v>
      </c>
      <c r="AS88" s="66">
        <v>0</v>
      </c>
      <c r="AT88" s="64">
        <v>0</v>
      </c>
      <c r="AU88" s="66">
        <v>0</v>
      </c>
    </row>
    <row r="89" spans="1:47" ht="21" customHeight="1">
      <c r="A89" s="82">
        <v>-149760</v>
      </c>
      <c r="B89" s="69">
        <v>78</v>
      </c>
      <c r="C89" s="70" t="s">
        <v>247</v>
      </c>
      <c r="D89" s="62" t="s">
        <v>237</v>
      </c>
      <c r="E89" s="62" t="s">
        <v>248</v>
      </c>
      <c r="G89" s="63">
        <v>3824240</v>
      </c>
      <c r="H89" s="64">
        <v>0</v>
      </c>
      <c r="I89" s="64">
        <v>788867.49</v>
      </c>
      <c r="J89" s="65">
        <v>788867.49</v>
      </c>
      <c r="K89" s="66">
        <v>20.62808531891304</v>
      </c>
      <c r="L89" s="64">
        <v>3035372.51</v>
      </c>
      <c r="M89" s="66">
        <v>79.371914681086949</v>
      </c>
      <c r="O89" s="63">
        <v>3824240</v>
      </c>
      <c r="P89" s="85">
        <v>144222</v>
      </c>
      <c r="Q89" s="64">
        <v>0</v>
      </c>
      <c r="R89" s="63">
        <v>788867.49</v>
      </c>
      <c r="S89" s="67">
        <v>788867.49</v>
      </c>
      <c r="T89" s="66">
        <v>20.62808531891304</v>
      </c>
      <c r="U89" s="64">
        <v>3035372.51</v>
      </c>
      <c r="V89" s="66">
        <v>79.371914681086949</v>
      </c>
      <c r="X89" s="63">
        <v>0</v>
      </c>
      <c r="Y89" s="86">
        <v>384000</v>
      </c>
      <c r="Z89" s="63">
        <v>0</v>
      </c>
      <c r="AA89" s="63">
        <v>0</v>
      </c>
      <c r="AB89" s="67">
        <v>0</v>
      </c>
      <c r="AC89" s="66">
        <v>0</v>
      </c>
      <c r="AD89" s="64">
        <v>0</v>
      </c>
      <c r="AE89" s="66">
        <v>0</v>
      </c>
      <c r="AG89" s="63">
        <v>0</v>
      </c>
      <c r="AH89" s="64">
        <v>0</v>
      </c>
      <c r="AI89" s="64">
        <v>0</v>
      </c>
      <c r="AJ89" s="67">
        <v>0</v>
      </c>
      <c r="AK89" s="66">
        <v>0</v>
      </c>
      <c r="AL89" s="64">
        <v>0</v>
      </c>
      <c r="AM89" s="66">
        <v>0</v>
      </c>
      <c r="AO89" s="63">
        <v>0</v>
      </c>
      <c r="AP89" s="64">
        <v>0</v>
      </c>
      <c r="AQ89" s="64">
        <v>0</v>
      </c>
      <c r="AR89" s="65">
        <v>0</v>
      </c>
      <c r="AS89" s="66">
        <v>0</v>
      </c>
      <c r="AT89" s="64">
        <v>0</v>
      </c>
      <c r="AU89" s="66">
        <v>0</v>
      </c>
    </row>
    <row r="90" spans="1:47" ht="21" customHeight="1">
      <c r="A90" s="82">
        <v>-23372100</v>
      </c>
      <c r="B90" s="69">
        <v>79</v>
      </c>
      <c r="C90" s="70" t="s">
        <v>249</v>
      </c>
      <c r="D90" s="62" t="s">
        <v>237</v>
      </c>
      <c r="E90" s="62" t="s">
        <v>250</v>
      </c>
      <c r="G90" s="63">
        <v>3303900</v>
      </c>
      <c r="H90" s="64">
        <v>21725.279999999999</v>
      </c>
      <c r="I90" s="64">
        <v>225630.25</v>
      </c>
      <c r="J90" s="65">
        <v>247355.53</v>
      </c>
      <c r="K90" s="66">
        <v>7.4867741154393288</v>
      </c>
      <c r="L90" s="64">
        <v>3056544.47</v>
      </c>
      <c r="M90" s="66">
        <v>92.513225884560683</v>
      </c>
      <c r="O90" s="63">
        <v>3303900</v>
      </c>
      <c r="P90" s="85">
        <v>166724</v>
      </c>
      <c r="Q90" s="64">
        <v>21725.279999999999</v>
      </c>
      <c r="R90" s="63">
        <v>225630.25</v>
      </c>
      <c r="S90" s="67">
        <v>247355.53</v>
      </c>
      <c r="T90" s="66">
        <v>7.4867741154393288</v>
      </c>
      <c r="U90" s="64">
        <v>3056544.47</v>
      </c>
      <c r="V90" s="66">
        <v>92.513225884560683</v>
      </c>
      <c r="X90" s="63">
        <v>0</v>
      </c>
      <c r="Y90" s="86">
        <v>372640</v>
      </c>
      <c r="Z90" s="63">
        <v>0</v>
      </c>
      <c r="AA90" s="63">
        <v>0</v>
      </c>
      <c r="AB90" s="67">
        <v>0</v>
      </c>
      <c r="AC90" s="66">
        <v>0</v>
      </c>
      <c r="AD90" s="64">
        <v>0</v>
      </c>
      <c r="AE90" s="66">
        <v>0</v>
      </c>
      <c r="AG90" s="63">
        <v>0</v>
      </c>
      <c r="AH90" s="64">
        <v>0</v>
      </c>
      <c r="AI90" s="64">
        <v>0</v>
      </c>
      <c r="AJ90" s="67">
        <v>0</v>
      </c>
      <c r="AK90" s="66">
        <v>0</v>
      </c>
      <c r="AL90" s="64">
        <v>0</v>
      </c>
      <c r="AM90" s="66">
        <v>0</v>
      </c>
      <c r="AO90" s="63">
        <v>0</v>
      </c>
      <c r="AP90" s="64">
        <v>0</v>
      </c>
      <c r="AQ90" s="64">
        <v>0</v>
      </c>
      <c r="AR90" s="65">
        <v>0</v>
      </c>
      <c r="AS90" s="66">
        <v>0</v>
      </c>
      <c r="AT90" s="64">
        <v>0</v>
      </c>
      <c r="AU90" s="66">
        <v>0</v>
      </c>
    </row>
    <row r="91" spans="1:47" ht="21" customHeight="1">
      <c r="A91" s="82">
        <v>0</v>
      </c>
      <c r="B91" s="69">
        <v>80</v>
      </c>
      <c r="C91" s="70" t="s">
        <v>251</v>
      </c>
      <c r="D91" s="62" t="s">
        <v>237</v>
      </c>
      <c r="E91" s="62" t="s">
        <v>252</v>
      </c>
      <c r="G91" s="63">
        <v>958600</v>
      </c>
      <c r="H91" s="64">
        <v>53030.7</v>
      </c>
      <c r="I91" s="64">
        <v>70182.179999999993</v>
      </c>
      <c r="J91" s="65">
        <v>123212.87999999999</v>
      </c>
      <c r="K91" s="66">
        <v>12.853419570206551</v>
      </c>
      <c r="L91" s="64">
        <v>835387.12</v>
      </c>
      <c r="M91" s="66">
        <v>87.146580429793445</v>
      </c>
      <c r="O91" s="63">
        <v>958600</v>
      </c>
      <c r="P91" s="85">
        <v>95450</v>
      </c>
      <c r="Q91" s="64">
        <v>53030.7</v>
      </c>
      <c r="R91" s="63">
        <v>70182.179999999993</v>
      </c>
      <c r="S91" s="67">
        <v>123212.87999999999</v>
      </c>
      <c r="T91" s="66">
        <v>12.853419570206551</v>
      </c>
      <c r="U91" s="64">
        <v>835387.12</v>
      </c>
      <c r="V91" s="66">
        <v>87.146580429793445</v>
      </c>
      <c r="X91" s="63">
        <v>0</v>
      </c>
      <c r="Y91" s="86">
        <v>104340</v>
      </c>
      <c r="Z91" s="63">
        <v>0</v>
      </c>
      <c r="AA91" s="63">
        <v>0</v>
      </c>
      <c r="AB91" s="67">
        <v>0</v>
      </c>
      <c r="AC91" s="66">
        <v>0</v>
      </c>
      <c r="AD91" s="64">
        <v>0</v>
      </c>
      <c r="AE91" s="66">
        <v>0</v>
      </c>
      <c r="AG91" s="63">
        <v>0</v>
      </c>
      <c r="AH91" s="64">
        <v>0</v>
      </c>
      <c r="AI91" s="64">
        <v>0</v>
      </c>
      <c r="AJ91" s="67">
        <v>0</v>
      </c>
      <c r="AK91" s="66">
        <v>0</v>
      </c>
      <c r="AL91" s="64">
        <v>0</v>
      </c>
      <c r="AM91" s="66">
        <v>0</v>
      </c>
      <c r="AO91" s="63">
        <v>0</v>
      </c>
      <c r="AP91" s="64">
        <v>0</v>
      </c>
      <c r="AQ91" s="64">
        <v>0</v>
      </c>
      <c r="AR91" s="65">
        <v>0</v>
      </c>
      <c r="AS91" s="66">
        <v>0</v>
      </c>
      <c r="AT91" s="64">
        <v>0</v>
      </c>
      <c r="AU91" s="66">
        <v>0</v>
      </c>
    </row>
    <row r="92" spans="1:47" ht="21" customHeight="1">
      <c r="A92" s="82">
        <v>0</v>
      </c>
      <c r="B92" s="69">
        <v>81</v>
      </c>
      <c r="C92" s="70" t="s">
        <v>253</v>
      </c>
      <c r="D92" s="62" t="s">
        <v>237</v>
      </c>
      <c r="E92" s="62" t="s">
        <v>254</v>
      </c>
      <c r="G92" s="63">
        <v>42357500</v>
      </c>
      <c r="H92" s="64">
        <v>52168.2</v>
      </c>
      <c r="I92" s="64">
        <v>627528.77999999991</v>
      </c>
      <c r="J92" s="65">
        <v>679696.97999999986</v>
      </c>
      <c r="K92" s="66">
        <v>1.6046673670542404</v>
      </c>
      <c r="L92" s="64">
        <v>41677803.020000003</v>
      </c>
      <c r="M92" s="66">
        <v>98.395332632945767</v>
      </c>
      <c r="O92" s="63">
        <v>2043600</v>
      </c>
      <c r="P92" s="85">
        <v>24840</v>
      </c>
      <c r="Q92" s="64">
        <v>52168.2</v>
      </c>
      <c r="R92" s="63">
        <v>627528.77999999991</v>
      </c>
      <c r="S92" s="67">
        <v>679696.97999999986</v>
      </c>
      <c r="T92" s="66">
        <v>33.259785672342915</v>
      </c>
      <c r="U92" s="64">
        <v>1363903.02</v>
      </c>
      <c r="V92" s="66">
        <v>66.740214327657071</v>
      </c>
      <c r="X92" s="63">
        <v>0</v>
      </c>
      <c r="Y92" s="86">
        <v>326100</v>
      </c>
      <c r="Z92" s="63">
        <v>0</v>
      </c>
      <c r="AA92" s="63">
        <v>0</v>
      </c>
      <c r="AB92" s="67">
        <v>0</v>
      </c>
      <c r="AC92" s="66">
        <v>0</v>
      </c>
      <c r="AD92" s="64">
        <v>0</v>
      </c>
      <c r="AE92" s="66">
        <v>0</v>
      </c>
      <c r="AG92" s="63">
        <v>0</v>
      </c>
      <c r="AH92" s="64">
        <v>0</v>
      </c>
      <c r="AI92" s="64">
        <v>0</v>
      </c>
      <c r="AJ92" s="67">
        <v>0</v>
      </c>
      <c r="AK92" s="66">
        <v>0</v>
      </c>
      <c r="AL92" s="64">
        <v>0</v>
      </c>
      <c r="AM92" s="66">
        <v>0</v>
      </c>
      <c r="AO92" s="63">
        <v>40313900</v>
      </c>
      <c r="AP92" s="64">
        <v>0</v>
      </c>
      <c r="AQ92" s="64">
        <v>0</v>
      </c>
      <c r="AR92" s="65">
        <v>0</v>
      </c>
      <c r="AS92" s="66">
        <v>0</v>
      </c>
      <c r="AT92" s="64">
        <v>40313900</v>
      </c>
      <c r="AU92" s="66">
        <v>100</v>
      </c>
    </row>
    <row r="93" spans="1:47" ht="21" customHeight="1">
      <c r="A93" s="82">
        <v>0</v>
      </c>
      <c r="B93" s="69">
        <v>82</v>
      </c>
      <c r="C93" s="70" t="s">
        <v>255</v>
      </c>
      <c r="D93" s="62" t="s">
        <v>237</v>
      </c>
      <c r="E93" s="62" t="s">
        <v>256</v>
      </c>
      <c r="G93" s="63">
        <v>46331800</v>
      </c>
      <c r="H93" s="64">
        <v>594600</v>
      </c>
      <c r="I93" s="64">
        <v>368760</v>
      </c>
      <c r="J93" s="65">
        <v>963360</v>
      </c>
      <c r="K93" s="66">
        <v>2.0792630547485742</v>
      </c>
      <c r="L93" s="64">
        <v>45368440</v>
      </c>
      <c r="M93" s="66">
        <v>97.920736945251434</v>
      </c>
      <c r="O93" s="63">
        <v>2184800</v>
      </c>
      <c r="P93" s="85">
        <v>18293</v>
      </c>
      <c r="Q93" s="64">
        <v>594600</v>
      </c>
      <c r="R93" s="63">
        <v>368760</v>
      </c>
      <c r="S93" s="67">
        <v>963360</v>
      </c>
      <c r="T93" s="66">
        <v>44.093738557305016</v>
      </c>
      <c r="U93" s="64">
        <v>1221440</v>
      </c>
      <c r="V93" s="66">
        <v>55.906261442694984</v>
      </c>
      <c r="X93" s="63">
        <v>0</v>
      </c>
      <c r="Y93" s="86">
        <v>154760</v>
      </c>
      <c r="Z93" s="63">
        <v>0</v>
      </c>
      <c r="AA93" s="63">
        <v>0</v>
      </c>
      <c r="AB93" s="67">
        <v>0</v>
      </c>
      <c r="AC93" s="66">
        <v>0</v>
      </c>
      <c r="AD93" s="64">
        <v>0</v>
      </c>
      <c r="AE93" s="66">
        <v>0</v>
      </c>
      <c r="AG93" s="63">
        <v>0</v>
      </c>
      <c r="AH93" s="64">
        <v>0</v>
      </c>
      <c r="AI93" s="64">
        <v>0</v>
      </c>
      <c r="AJ93" s="67">
        <v>0</v>
      </c>
      <c r="AK93" s="66">
        <v>0</v>
      </c>
      <c r="AL93" s="64">
        <v>0</v>
      </c>
      <c r="AM93" s="66">
        <v>0</v>
      </c>
      <c r="AO93" s="63">
        <v>44147000</v>
      </c>
      <c r="AP93" s="64">
        <v>0</v>
      </c>
      <c r="AQ93" s="64">
        <v>0</v>
      </c>
      <c r="AR93" s="65">
        <v>0</v>
      </c>
      <c r="AS93" s="66">
        <v>0</v>
      </c>
      <c r="AT93" s="64">
        <v>44147000</v>
      </c>
      <c r="AU93" s="66">
        <v>100</v>
      </c>
    </row>
    <row r="94" spans="1:47" ht="21" customHeight="1">
      <c r="A94" s="82">
        <v>0</v>
      </c>
      <c r="B94" s="69">
        <v>83</v>
      </c>
      <c r="C94" s="70" t="s">
        <v>257</v>
      </c>
      <c r="D94" s="62" t="s">
        <v>237</v>
      </c>
      <c r="E94" s="62" t="s">
        <v>258</v>
      </c>
      <c r="G94" s="63">
        <v>4054200</v>
      </c>
      <c r="H94" s="64">
        <v>16769</v>
      </c>
      <c r="I94" s="64">
        <v>730840.65999999992</v>
      </c>
      <c r="J94" s="65">
        <v>747609.65999999992</v>
      </c>
      <c r="K94" s="66">
        <v>18.440374426520641</v>
      </c>
      <c r="L94" s="64">
        <v>3306590.34</v>
      </c>
      <c r="M94" s="66">
        <v>81.559625573479352</v>
      </c>
      <c r="O94" s="63">
        <v>3200200</v>
      </c>
      <c r="P94" s="85">
        <v>120163</v>
      </c>
      <c r="Q94" s="64">
        <v>16769</v>
      </c>
      <c r="R94" s="63">
        <v>730840.65999999992</v>
      </c>
      <c r="S94" s="67">
        <v>747609.65999999992</v>
      </c>
      <c r="T94" s="66">
        <v>23.361341791138052</v>
      </c>
      <c r="U94" s="64">
        <v>2452590.34</v>
      </c>
      <c r="V94" s="66">
        <v>76.638658208861941</v>
      </c>
      <c r="X94" s="63">
        <v>0</v>
      </c>
      <c r="Y94" s="86">
        <v>304799.34999999998</v>
      </c>
      <c r="Z94" s="63">
        <v>0</v>
      </c>
      <c r="AA94" s="63">
        <v>0</v>
      </c>
      <c r="AB94" s="67">
        <v>0</v>
      </c>
      <c r="AC94" s="66">
        <v>0</v>
      </c>
      <c r="AD94" s="64">
        <v>0</v>
      </c>
      <c r="AE94" s="66">
        <v>0</v>
      </c>
      <c r="AG94" s="63">
        <v>0</v>
      </c>
      <c r="AH94" s="64">
        <v>0</v>
      </c>
      <c r="AI94" s="64">
        <v>0</v>
      </c>
      <c r="AJ94" s="67">
        <v>0</v>
      </c>
      <c r="AK94" s="66">
        <v>0</v>
      </c>
      <c r="AL94" s="64">
        <v>0</v>
      </c>
      <c r="AM94" s="66">
        <v>0</v>
      </c>
      <c r="AO94" s="63">
        <v>854000</v>
      </c>
      <c r="AP94" s="64">
        <v>0</v>
      </c>
      <c r="AQ94" s="64">
        <v>0</v>
      </c>
      <c r="AR94" s="65">
        <v>0</v>
      </c>
      <c r="AS94" s="66">
        <v>0</v>
      </c>
      <c r="AT94" s="64">
        <v>854000</v>
      </c>
      <c r="AU94" s="66">
        <v>100</v>
      </c>
    </row>
    <row r="95" spans="1:47" ht="21" customHeight="1">
      <c r="A95" s="82">
        <v>-18717900</v>
      </c>
      <c r="B95" s="87">
        <v>84</v>
      </c>
      <c r="C95" s="87" t="s">
        <v>259</v>
      </c>
      <c r="D95" s="87" t="s">
        <v>237</v>
      </c>
      <c r="E95" s="87" t="s">
        <v>260</v>
      </c>
      <c r="G95" s="63">
        <v>9015500</v>
      </c>
      <c r="H95" s="64">
        <v>545000</v>
      </c>
      <c r="I95" s="64">
        <v>1315566.96</v>
      </c>
      <c r="J95" s="65">
        <v>1860566.96</v>
      </c>
      <c r="K95" s="66">
        <v>20.637423992013755</v>
      </c>
      <c r="L95" s="64">
        <v>7154933.04</v>
      </c>
      <c r="M95" s="66">
        <v>79.362576007986235</v>
      </c>
      <c r="O95" s="63">
        <v>9015500</v>
      </c>
      <c r="P95" s="85">
        <v>153650</v>
      </c>
      <c r="Q95" s="64">
        <v>545000</v>
      </c>
      <c r="R95" s="63">
        <v>1315566.96</v>
      </c>
      <c r="S95" s="67">
        <v>1860566.96</v>
      </c>
      <c r="T95" s="66">
        <v>20.637423992013755</v>
      </c>
      <c r="U95" s="64">
        <v>7154933.04</v>
      </c>
      <c r="V95" s="66">
        <v>79.362576007986235</v>
      </c>
      <c r="X95" s="63">
        <v>0</v>
      </c>
      <c r="Y95" s="86">
        <v>759300</v>
      </c>
      <c r="Z95" s="63">
        <v>0</v>
      </c>
      <c r="AA95" s="63">
        <v>0</v>
      </c>
      <c r="AB95" s="67">
        <v>0</v>
      </c>
      <c r="AC95" s="66">
        <v>0</v>
      </c>
      <c r="AD95" s="64">
        <v>0</v>
      </c>
      <c r="AE95" s="66">
        <v>0</v>
      </c>
      <c r="AG95" s="63">
        <v>0</v>
      </c>
      <c r="AH95" s="64">
        <v>0</v>
      </c>
      <c r="AI95" s="64">
        <v>0</v>
      </c>
      <c r="AJ95" s="67">
        <v>0</v>
      </c>
      <c r="AK95" s="66">
        <v>0</v>
      </c>
      <c r="AL95" s="64">
        <v>0</v>
      </c>
      <c r="AM95" s="66">
        <v>0</v>
      </c>
      <c r="AO95" s="63">
        <v>0</v>
      </c>
      <c r="AP95" s="64">
        <v>0</v>
      </c>
      <c r="AQ95" s="64">
        <v>0</v>
      </c>
      <c r="AR95" s="65">
        <v>0</v>
      </c>
      <c r="AS95" s="66">
        <v>0</v>
      </c>
      <c r="AT95" s="64">
        <v>0</v>
      </c>
      <c r="AU95" s="66">
        <v>0</v>
      </c>
    </row>
    <row r="96" spans="1:47" ht="21" customHeight="1">
      <c r="A96" s="82">
        <v>-1348500</v>
      </c>
      <c r="B96" s="69">
        <v>85</v>
      </c>
      <c r="C96" s="70" t="s">
        <v>261</v>
      </c>
      <c r="D96" s="62" t="s">
        <v>237</v>
      </c>
      <c r="E96" s="62" t="s">
        <v>262</v>
      </c>
      <c r="G96" s="63">
        <v>41127100</v>
      </c>
      <c r="H96" s="64">
        <v>77030</v>
      </c>
      <c r="I96" s="64">
        <v>2063592</v>
      </c>
      <c r="J96" s="65">
        <v>2140622</v>
      </c>
      <c r="K96" s="66">
        <v>5.204894096593244</v>
      </c>
      <c r="L96" s="64">
        <v>38986478</v>
      </c>
      <c r="M96" s="66">
        <v>94.79510590340675</v>
      </c>
      <c r="O96" s="63">
        <v>10043400</v>
      </c>
      <c r="P96" s="85">
        <v>30855</v>
      </c>
      <c r="Q96" s="64">
        <v>77030</v>
      </c>
      <c r="R96" s="63">
        <v>2063592</v>
      </c>
      <c r="S96" s="67">
        <v>2140622</v>
      </c>
      <c r="T96" s="66">
        <v>21.31371846187546</v>
      </c>
      <c r="U96" s="64">
        <v>7902778</v>
      </c>
      <c r="V96" s="66">
        <v>78.686281538124533</v>
      </c>
      <c r="X96" s="63">
        <v>0</v>
      </c>
      <c r="Y96" s="86">
        <v>1517020</v>
      </c>
      <c r="Z96" s="63">
        <v>0</v>
      </c>
      <c r="AA96" s="63">
        <v>0</v>
      </c>
      <c r="AB96" s="67">
        <v>0</v>
      </c>
      <c r="AC96" s="66">
        <v>0</v>
      </c>
      <c r="AD96" s="64">
        <v>0</v>
      </c>
      <c r="AE96" s="66">
        <v>0</v>
      </c>
      <c r="AG96" s="63">
        <v>0</v>
      </c>
      <c r="AH96" s="64">
        <v>0</v>
      </c>
      <c r="AI96" s="64">
        <v>0</v>
      </c>
      <c r="AJ96" s="67">
        <v>0</v>
      </c>
      <c r="AK96" s="66">
        <v>0</v>
      </c>
      <c r="AL96" s="64">
        <v>0</v>
      </c>
      <c r="AM96" s="66">
        <v>0</v>
      </c>
      <c r="AO96" s="63">
        <v>31083700</v>
      </c>
      <c r="AP96" s="64">
        <v>0</v>
      </c>
      <c r="AQ96" s="64">
        <v>0</v>
      </c>
      <c r="AR96" s="65">
        <v>0</v>
      </c>
      <c r="AS96" s="66">
        <v>0</v>
      </c>
      <c r="AT96" s="64">
        <v>31083700</v>
      </c>
      <c r="AU96" s="66">
        <v>100</v>
      </c>
    </row>
    <row r="97" spans="1:47" ht="21" customHeight="1">
      <c r="A97" s="82">
        <v>-6664650</v>
      </c>
      <c r="B97" s="69">
        <v>86</v>
      </c>
      <c r="C97" s="70" t="s">
        <v>263</v>
      </c>
      <c r="D97" s="62" t="s">
        <v>237</v>
      </c>
      <c r="E97" s="62" t="s">
        <v>264</v>
      </c>
      <c r="G97" s="63">
        <v>1455150</v>
      </c>
      <c r="H97" s="64">
        <v>9000</v>
      </c>
      <c r="I97" s="64">
        <v>162400.14000000001</v>
      </c>
      <c r="J97" s="65">
        <v>171400.14</v>
      </c>
      <c r="K97" s="66">
        <v>11.778864034635605</v>
      </c>
      <c r="L97" s="64">
        <v>1283749.8599999999</v>
      </c>
      <c r="M97" s="66">
        <v>88.221135965364383</v>
      </c>
      <c r="O97" s="63">
        <v>1455150</v>
      </c>
      <c r="P97" s="85">
        <v>77250</v>
      </c>
      <c r="Q97" s="64">
        <v>9000</v>
      </c>
      <c r="R97" s="63">
        <v>162400.14000000001</v>
      </c>
      <c r="S97" s="67">
        <v>171400.14</v>
      </c>
      <c r="T97" s="66">
        <v>11.778864034635605</v>
      </c>
      <c r="U97" s="64">
        <v>1283749.8599999999</v>
      </c>
      <c r="V97" s="66">
        <v>88.221135965364383</v>
      </c>
      <c r="X97" s="63">
        <v>0</v>
      </c>
      <c r="Y97" s="86">
        <v>138620</v>
      </c>
      <c r="Z97" s="63">
        <v>0</v>
      </c>
      <c r="AA97" s="63">
        <v>0</v>
      </c>
      <c r="AB97" s="67">
        <v>0</v>
      </c>
      <c r="AC97" s="66">
        <v>0</v>
      </c>
      <c r="AD97" s="64">
        <v>0</v>
      </c>
      <c r="AE97" s="66">
        <v>0</v>
      </c>
      <c r="AG97" s="63">
        <v>0</v>
      </c>
      <c r="AH97" s="64">
        <v>0</v>
      </c>
      <c r="AI97" s="64">
        <v>0</v>
      </c>
      <c r="AJ97" s="67">
        <v>0</v>
      </c>
      <c r="AK97" s="66">
        <v>0</v>
      </c>
      <c r="AL97" s="64">
        <v>0</v>
      </c>
      <c r="AM97" s="66">
        <v>0</v>
      </c>
      <c r="AO97" s="63">
        <v>0</v>
      </c>
      <c r="AP97" s="64">
        <v>0</v>
      </c>
      <c r="AQ97" s="64">
        <v>0</v>
      </c>
      <c r="AR97" s="65">
        <v>0</v>
      </c>
      <c r="AS97" s="66">
        <v>0</v>
      </c>
      <c r="AT97" s="64">
        <v>0</v>
      </c>
      <c r="AU97" s="66">
        <v>0</v>
      </c>
    </row>
    <row r="98" spans="1:47" ht="21" customHeight="1">
      <c r="A98" s="82">
        <v>-70796928</v>
      </c>
      <c r="B98" s="69">
        <v>87</v>
      </c>
      <c r="C98" s="89" t="s">
        <v>265</v>
      </c>
      <c r="D98" s="89" t="s">
        <v>237</v>
      </c>
      <c r="E98" s="90" t="s">
        <v>266</v>
      </c>
      <c r="F98" s="91"/>
      <c r="G98" s="76">
        <v>381547697</v>
      </c>
      <c r="H98" s="77">
        <v>17220</v>
      </c>
      <c r="I98" s="77">
        <v>122474627.56</v>
      </c>
      <c r="J98" s="78">
        <v>122491847.56</v>
      </c>
      <c r="K98" s="79">
        <v>32.103941007407002</v>
      </c>
      <c r="L98" s="77">
        <v>259055849.44</v>
      </c>
      <c r="M98" s="79">
        <v>67.896058992592998</v>
      </c>
      <c r="N98" s="80"/>
      <c r="O98" s="76">
        <v>15699372</v>
      </c>
      <c r="P98" s="85">
        <v>70500</v>
      </c>
      <c r="Q98" s="77">
        <v>17220</v>
      </c>
      <c r="R98" s="77">
        <v>2137952.84</v>
      </c>
      <c r="S98" s="92">
        <v>2155172.84</v>
      </c>
      <c r="T98" s="79">
        <v>13.727764651987354</v>
      </c>
      <c r="U98" s="77">
        <v>13544199.16</v>
      </c>
      <c r="V98" s="79">
        <v>86.272235348012643</v>
      </c>
      <c r="W98" s="80"/>
      <c r="X98" s="63">
        <v>365848325</v>
      </c>
      <c r="Y98" s="86"/>
      <c r="Z98" s="63">
        <v>0</v>
      </c>
      <c r="AA98" s="63">
        <v>120336674.72</v>
      </c>
      <c r="AB98" s="67">
        <v>120336674.72</v>
      </c>
      <c r="AC98" s="79">
        <v>32.89250394135329</v>
      </c>
      <c r="AD98" s="77">
        <v>245511650.28</v>
      </c>
      <c r="AE98" s="79">
        <v>67.107496058646703</v>
      </c>
      <c r="AF98" s="80"/>
      <c r="AG98" s="63">
        <v>0</v>
      </c>
      <c r="AH98" s="77">
        <v>0</v>
      </c>
      <c r="AI98" s="77">
        <v>0</v>
      </c>
      <c r="AJ98" s="78">
        <v>0</v>
      </c>
      <c r="AK98" s="79">
        <v>0</v>
      </c>
      <c r="AL98" s="77">
        <v>0</v>
      </c>
      <c r="AM98" s="79">
        <v>0</v>
      </c>
      <c r="AN98" s="80"/>
      <c r="AO98" s="77">
        <v>0</v>
      </c>
      <c r="AP98" s="77">
        <v>0</v>
      </c>
      <c r="AQ98" s="77">
        <v>0</v>
      </c>
      <c r="AR98" s="78">
        <v>0</v>
      </c>
      <c r="AS98" s="79">
        <v>0</v>
      </c>
      <c r="AT98" s="77">
        <v>0</v>
      </c>
      <c r="AU98" s="79">
        <v>0</v>
      </c>
    </row>
    <row r="99" spans="1:47" ht="21" customHeight="1">
      <c r="B99" s="69">
        <v>88</v>
      </c>
      <c r="C99" s="87" t="s">
        <v>267</v>
      </c>
      <c r="D99" s="87" t="s">
        <v>237</v>
      </c>
      <c r="E99" s="88"/>
      <c r="G99" s="63">
        <v>27367000</v>
      </c>
      <c r="H99" s="64">
        <v>7286612.839999998</v>
      </c>
      <c r="I99" s="64">
        <v>3359738.4999999995</v>
      </c>
      <c r="J99" s="65">
        <v>10646351.339999998</v>
      </c>
      <c r="K99" s="66">
        <v>38.902149815471184</v>
      </c>
      <c r="L99" s="64">
        <v>16720648.660000002</v>
      </c>
      <c r="M99" s="66">
        <v>61.097850184528824</v>
      </c>
      <c r="O99" s="63">
        <v>27367000</v>
      </c>
      <c r="P99" s="63"/>
      <c r="Q99" s="64">
        <v>7286612.839999998</v>
      </c>
      <c r="R99" s="63">
        <v>3359738.4999999995</v>
      </c>
      <c r="S99" s="67">
        <v>10646351.339999998</v>
      </c>
      <c r="T99" s="66">
        <v>38.902149815471184</v>
      </c>
      <c r="U99" s="64">
        <v>16720648.660000002</v>
      </c>
      <c r="V99" s="66">
        <v>61.097850184528824</v>
      </c>
      <c r="X99" s="63">
        <v>0</v>
      </c>
      <c r="Y99" s="86"/>
      <c r="Z99" s="64">
        <v>0</v>
      </c>
      <c r="AA99" s="64">
        <v>0</v>
      </c>
      <c r="AB99" s="67">
        <v>0</v>
      </c>
      <c r="AC99" s="66">
        <v>0</v>
      </c>
      <c r="AD99" s="64">
        <v>0</v>
      </c>
      <c r="AE99" s="66">
        <v>0</v>
      </c>
      <c r="AG99" s="63">
        <v>0</v>
      </c>
      <c r="AH99" s="64">
        <v>0</v>
      </c>
      <c r="AI99" s="64">
        <v>0</v>
      </c>
      <c r="AJ99" s="67">
        <v>0</v>
      </c>
      <c r="AK99" s="66">
        <v>0</v>
      </c>
      <c r="AL99" s="64">
        <v>0</v>
      </c>
      <c r="AM99" s="66">
        <v>0</v>
      </c>
      <c r="AO99" s="63"/>
      <c r="AP99" s="63"/>
      <c r="AQ99" s="63"/>
      <c r="AR99" s="67"/>
      <c r="AS99" s="66">
        <v>0</v>
      </c>
      <c r="AT99" s="64">
        <v>0</v>
      </c>
      <c r="AU99" s="66">
        <v>0</v>
      </c>
    </row>
    <row r="100" spans="1:47" ht="21" customHeight="1">
      <c r="B100" s="69">
        <v>89</v>
      </c>
      <c r="C100" s="89" t="s">
        <v>268</v>
      </c>
      <c r="D100" s="89" t="s">
        <v>237</v>
      </c>
      <c r="E100" s="90"/>
      <c r="F100" s="91"/>
      <c r="G100" s="76">
        <v>385621697</v>
      </c>
      <c r="H100" s="77">
        <v>17220</v>
      </c>
      <c r="I100" s="77">
        <v>122474627.56</v>
      </c>
      <c r="J100" s="78">
        <v>122491847.56</v>
      </c>
      <c r="K100" s="79">
        <v>31.764770632187744</v>
      </c>
      <c r="L100" s="77">
        <v>263129849.44</v>
      </c>
      <c r="M100" s="79">
        <v>68.235229367812252</v>
      </c>
      <c r="N100" s="80"/>
      <c r="O100" s="76">
        <v>15699372</v>
      </c>
      <c r="P100" s="85">
        <v>70500</v>
      </c>
      <c r="Q100" s="77">
        <v>17220</v>
      </c>
      <c r="R100" s="77">
        <v>2137952.84</v>
      </c>
      <c r="S100" s="92">
        <v>2155172.84</v>
      </c>
      <c r="T100" s="79">
        <v>13.727764651987354</v>
      </c>
      <c r="U100" s="77">
        <v>13544199.16</v>
      </c>
      <c r="V100" s="79">
        <v>86.272235348012643</v>
      </c>
      <c r="W100" s="80"/>
      <c r="X100" s="63">
        <v>365848325</v>
      </c>
      <c r="Y100" s="86"/>
      <c r="Z100" s="77">
        <v>0</v>
      </c>
      <c r="AA100" s="77">
        <v>120336674.72</v>
      </c>
      <c r="AB100" s="78">
        <v>120336674.72</v>
      </c>
      <c r="AC100" s="79">
        <v>32.89250394135329</v>
      </c>
      <c r="AD100" s="77">
        <v>245511650.28</v>
      </c>
      <c r="AE100" s="79">
        <v>67.107496058646703</v>
      </c>
      <c r="AF100" s="80"/>
      <c r="AG100" s="63">
        <v>0</v>
      </c>
      <c r="AH100" s="77">
        <v>0</v>
      </c>
      <c r="AI100" s="77">
        <v>0</v>
      </c>
      <c r="AJ100" s="92">
        <v>0</v>
      </c>
      <c r="AK100" s="79">
        <v>0</v>
      </c>
      <c r="AL100" s="77">
        <v>0</v>
      </c>
      <c r="AM100" s="79">
        <v>0</v>
      </c>
      <c r="AN100" s="80"/>
      <c r="AO100" s="77">
        <v>4074000</v>
      </c>
      <c r="AP100" s="77">
        <v>0</v>
      </c>
      <c r="AQ100" s="77">
        <v>0</v>
      </c>
      <c r="AR100" s="78">
        <v>0</v>
      </c>
      <c r="AS100" s="79">
        <v>0</v>
      </c>
      <c r="AT100" s="77">
        <v>4074000</v>
      </c>
      <c r="AU100" s="79">
        <v>100</v>
      </c>
    </row>
    <row r="101" spans="1:47">
      <c r="Q101" s="4" t="s">
        <v>269</v>
      </c>
      <c r="R101" s="4" t="s">
        <v>12</v>
      </c>
    </row>
    <row r="102" spans="1:47" hidden="1">
      <c r="G102" s="8">
        <v>304105100</v>
      </c>
      <c r="X102" s="8"/>
      <c r="Y102" s="8"/>
      <c r="AG102" s="8"/>
      <c r="AO102" s="8"/>
    </row>
    <row r="103" spans="1:47" hidden="1">
      <c r="G103" s="8">
        <v>188126000</v>
      </c>
      <c r="X103" s="8"/>
      <c r="Y103" s="8"/>
      <c r="AG103" s="8"/>
      <c r="AO103" s="8"/>
    </row>
    <row r="104" spans="1:47" hidden="1">
      <c r="G104" s="8">
        <v>115979100</v>
      </c>
      <c r="X104" s="8"/>
      <c r="Y104" s="8"/>
      <c r="AG104" s="8"/>
      <c r="AO104" s="8"/>
    </row>
    <row r="105" spans="1:47" ht="66" customHeight="1">
      <c r="G105" s="4" t="s">
        <v>270</v>
      </c>
      <c r="H105" s="4">
        <v>567680798.27999997</v>
      </c>
      <c r="I105" s="8">
        <v>187269301.27999997</v>
      </c>
      <c r="P105" s="93" t="s">
        <v>271</v>
      </c>
      <c r="Q105" s="93">
        <v>5728800</v>
      </c>
      <c r="R105" s="94">
        <v>2545347.04</v>
      </c>
    </row>
    <row r="106" spans="1:47">
      <c r="G106" s="4" t="s">
        <v>272</v>
      </c>
      <c r="H106" s="4">
        <v>310350</v>
      </c>
      <c r="I106" s="8">
        <v>103450</v>
      </c>
      <c r="J106" s="4">
        <v>310350</v>
      </c>
      <c r="R106" s="8"/>
    </row>
    <row r="107" spans="1:47">
      <c r="G107" s="4" t="s">
        <v>273</v>
      </c>
      <c r="H107" s="4">
        <v>427350</v>
      </c>
      <c r="I107" s="8">
        <v>154450</v>
      </c>
      <c r="J107" s="4">
        <v>427350</v>
      </c>
      <c r="R107" s="8"/>
    </row>
    <row r="108" spans="1:47">
      <c r="G108" s="4" t="s">
        <v>274</v>
      </c>
      <c r="H108" s="4">
        <v>1465700</v>
      </c>
      <c r="I108" s="8">
        <v>595900</v>
      </c>
      <c r="J108" s="4">
        <v>1465700</v>
      </c>
      <c r="R108" s="8"/>
    </row>
    <row r="109" spans="1:47">
      <c r="G109" s="4" t="s">
        <v>275</v>
      </c>
      <c r="H109" s="4">
        <v>124192500</v>
      </c>
      <c r="I109" s="8">
        <v>91627300</v>
      </c>
      <c r="J109" s="4">
        <v>124192500</v>
      </c>
      <c r="R109" s="8"/>
    </row>
    <row r="110" spans="1:47">
      <c r="G110" s="4" t="s">
        <v>276</v>
      </c>
      <c r="H110" s="4">
        <v>8637462.0700000003</v>
      </c>
      <c r="I110" s="8">
        <v>7397062.0700000003</v>
      </c>
      <c r="J110" s="4">
        <v>8471209.4900000002</v>
      </c>
      <c r="R110" s="8"/>
    </row>
    <row r="111" spans="1:47">
      <c r="G111" s="4" t="s">
        <v>277</v>
      </c>
      <c r="H111" s="4">
        <v>5867033</v>
      </c>
      <c r="I111" s="8">
        <v>2042793</v>
      </c>
      <c r="J111" s="4">
        <v>5867033</v>
      </c>
      <c r="R111" s="8"/>
    </row>
    <row r="112" spans="1:47">
      <c r="G112" s="4" t="s">
        <v>278</v>
      </c>
      <c r="H112" s="4">
        <v>26836165.420000002</v>
      </c>
      <c r="I112" s="8">
        <v>23532265.420000002</v>
      </c>
      <c r="J112" s="4">
        <v>25472273</v>
      </c>
      <c r="R112" s="8"/>
    </row>
    <row r="113" spans="7:18">
      <c r="G113" s="4" t="s">
        <v>279</v>
      </c>
      <c r="H113" s="4">
        <v>1611900</v>
      </c>
      <c r="I113" s="8">
        <v>653300</v>
      </c>
      <c r="J113" s="4">
        <v>1611900</v>
      </c>
      <c r="R113" s="8"/>
    </row>
    <row r="114" spans="7:18">
      <c r="G114" s="4" t="s">
        <v>280</v>
      </c>
      <c r="H114" s="4">
        <v>18744841.25</v>
      </c>
      <c r="I114" s="8">
        <v>-23612658.75</v>
      </c>
      <c r="J114" s="4">
        <v>18744841.25</v>
      </c>
      <c r="R114" s="8"/>
    </row>
    <row r="115" spans="7:18">
      <c r="G115" s="4" t="s">
        <v>281</v>
      </c>
      <c r="H115" s="4">
        <v>12018600</v>
      </c>
      <c r="I115" s="8">
        <v>-34313200</v>
      </c>
      <c r="J115" s="4">
        <v>12018600</v>
      </c>
      <c r="R115" s="8"/>
    </row>
    <row r="116" spans="7:18">
      <c r="G116" s="4" t="s">
        <v>282</v>
      </c>
      <c r="H116" s="4">
        <v>17578200</v>
      </c>
      <c r="I116" s="8">
        <v>13524000</v>
      </c>
      <c r="J116" s="4">
        <v>17578200</v>
      </c>
    </row>
    <row r="117" spans="7:18">
      <c r="G117" s="4" t="s">
        <v>283</v>
      </c>
      <c r="H117" s="4">
        <v>14809350</v>
      </c>
      <c r="I117" s="8">
        <v>5781850</v>
      </c>
      <c r="J117" s="4">
        <v>14809350</v>
      </c>
    </row>
    <row r="118" spans="7:18">
      <c r="G118" s="4" t="s">
        <v>284</v>
      </c>
      <c r="H118" s="4">
        <v>13080150</v>
      </c>
      <c r="I118" s="8">
        <v>-28046950</v>
      </c>
      <c r="J118" s="4">
        <v>13080150</v>
      </c>
    </row>
    <row r="119" spans="7:18">
      <c r="G119" s="4" t="s">
        <v>285</v>
      </c>
      <c r="H119" s="4">
        <v>1934300</v>
      </c>
      <c r="I119" s="8">
        <v>479150</v>
      </c>
      <c r="J119" s="4">
        <v>1934300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UY97"/>
  <sheetViews>
    <sheetView tabSelected="1" topLeftCell="G1" workbookViewId="0">
      <pane xSplit="2" ySplit="6" topLeftCell="I7" activePane="bottomRight" state="frozen"/>
      <selection activeCell="G1" sqref="G1"/>
      <selection pane="topRight" activeCell="I1" sqref="I1"/>
      <selection pane="bottomLeft" activeCell="G7" sqref="G7"/>
      <selection pane="bottomRight" activeCell="M82" sqref="M82"/>
    </sheetView>
  </sheetViews>
  <sheetFormatPr defaultColWidth="9.125" defaultRowHeight="20.25"/>
  <cols>
    <col min="1" max="1" width="1.875" style="121" hidden="1" customWidth="1"/>
    <col min="2" max="2" width="13.75" style="121" hidden="1" customWidth="1"/>
    <col min="3" max="3" width="5.5" style="154" customWidth="1"/>
    <col min="4" max="4" width="7.625" style="107" hidden="1" customWidth="1"/>
    <col min="5" max="6" width="7.625" style="107" customWidth="1"/>
    <col min="7" max="7" width="18.125" style="107" bestFit="1" customWidth="1"/>
    <col min="8" max="8" width="35.625" style="107" customWidth="1"/>
    <col min="9" max="11" width="19.875" style="107" bestFit="1" customWidth="1"/>
    <col min="12" max="12" width="18.5" style="107" bestFit="1" customWidth="1"/>
    <col min="13" max="13" width="22" style="107" bestFit="1" customWidth="1"/>
    <col min="14" max="14" width="19.75" style="121" hidden="1" customWidth="1"/>
    <col min="15" max="17" width="13.75" style="121" hidden="1" customWidth="1"/>
    <col min="18" max="20" width="13.75" style="155" hidden="1" customWidth="1"/>
    <col min="21" max="21" width="13.625" style="121" hidden="1" customWidth="1"/>
    <col min="22" max="22" width="2.75" style="121" customWidth="1"/>
    <col min="23" max="23" width="15.5" style="121" hidden="1" customWidth="1"/>
    <col min="24" max="24" width="13.25" style="121" hidden="1" customWidth="1"/>
    <col min="25" max="27" width="16" style="121" hidden="1" customWidth="1"/>
    <col min="28" max="28" width="22" style="121" customWidth="1"/>
    <col min="29" max="31" width="9.125" style="121"/>
    <col min="32" max="32" width="12.25" style="121" customWidth="1"/>
    <col min="33" max="242" width="9.125" style="121"/>
    <col min="243" max="243" width="1.875" style="121" customWidth="1"/>
    <col min="244" max="244" width="13.75" style="121" customWidth="1"/>
    <col min="245" max="245" width="9.125" style="121"/>
    <col min="246" max="246" width="5.5" style="121" customWidth="1"/>
    <col min="247" max="247" width="9.375" style="121" customWidth="1"/>
    <col min="248" max="248" width="11.875" style="121" customWidth="1"/>
    <col min="249" max="253" width="15.125" style="121" customWidth="1"/>
    <col min="254" max="498" width="9.125" style="121"/>
    <col min="499" max="499" width="1.875" style="121" customWidth="1"/>
    <col min="500" max="500" width="13.75" style="121" customWidth="1"/>
    <col min="501" max="501" width="9.125" style="121"/>
    <col min="502" max="502" width="5.5" style="121" customWidth="1"/>
    <col min="503" max="503" width="9.375" style="121" customWidth="1"/>
    <col min="504" max="504" width="11.875" style="121" customWidth="1"/>
    <col min="505" max="509" width="15.125" style="121" customWidth="1"/>
    <col min="510" max="754" width="9.125" style="121"/>
    <col min="755" max="755" width="1.875" style="121" customWidth="1"/>
    <col min="756" max="756" width="13.75" style="121" customWidth="1"/>
    <col min="757" max="757" width="9.125" style="121"/>
    <col min="758" max="758" width="5.5" style="121" customWidth="1"/>
    <col min="759" max="759" width="9.375" style="121" customWidth="1"/>
    <col min="760" max="760" width="11.875" style="121" customWidth="1"/>
    <col min="761" max="765" width="15.125" style="121" customWidth="1"/>
    <col min="766" max="1010" width="9.125" style="121"/>
    <col min="1011" max="1011" width="1.875" style="121" customWidth="1"/>
    <col min="1012" max="1012" width="13.75" style="121" customWidth="1"/>
    <col min="1013" max="1013" width="9.125" style="121"/>
    <col min="1014" max="1014" width="5.5" style="121" customWidth="1"/>
    <col min="1015" max="1015" width="9.375" style="121" customWidth="1"/>
    <col min="1016" max="1016" width="11.875" style="121" customWidth="1"/>
    <col min="1017" max="1021" width="15.125" style="121" customWidth="1"/>
    <col min="1022" max="1266" width="9.125" style="121"/>
    <col min="1267" max="1267" width="1.875" style="121" customWidth="1"/>
    <col min="1268" max="1268" width="13.75" style="121" customWidth="1"/>
    <col min="1269" max="1269" width="9.125" style="121"/>
    <col min="1270" max="1270" width="5.5" style="121" customWidth="1"/>
    <col min="1271" max="1271" width="9.375" style="121" customWidth="1"/>
    <col min="1272" max="1272" width="11.875" style="121" customWidth="1"/>
    <col min="1273" max="1277" width="15.125" style="121" customWidth="1"/>
    <col min="1278" max="1522" width="9.125" style="121"/>
    <col min="1523" max="1523" width="1.875" style="121" customWidth="1"/>
    <col min="1524" max="1524" width="13.75" style="121" customWidth="1"/>
    <col min="1525" max="1525" width="9.125" style="121"/>
    <col min="1526" max="1526" width="5.5" style="121" customWidth="1"/>
    <col min="1527" max="1527" width="9.375" style="121" customWidth="1"/>
    <col min="1528" max="1528" width="11.875" style="121" customWidth="1"/>
    <col min="1529" max="1533" width="15.125" style="121" customWidth="1"/>
    <col min="1534" max="1778" width="9.125" style="121"/>
    <col min="1779" max="1779" width="1.875" style="121" customWidth="1"/>
    <col min="1780" max="1780" width="13.75" style="121" customWidth="1"/>
    <col min="1781" max="1781" width="9.125" style="121"/>
    <col min="1782" max="1782" width="5.5" style="121" customWidth="1"/>
    <col min="1783" max="1783" width="9.375" style="121" customWidth="1"/>
    <col min="1784" max="1784" width="11.875" style="121" customWidth="1"/>
    <col min="1785" max="1789" width="15.125" style="121" customWidth="1"/>
    <col min="1790" max="2034" width="9.125" style="121"/>
    <col min="2035" max="2035" width="1.875" style="121" customWidth="1"/>
    <col min="2036" max="2036" width="13.75" style="121" customWidth="1"/>
    <col min="2037" max="2037" width="9.125" style="121"/>
    <col min="2038" max="2038" width="5.5" style="121" customWidth="1"/>
    <col min="2039" max="2039" width="9.375" style="121" customWidth="1"/>
    <col min="2040" max="2040" width="11.875" style="121" customWidth="1"/>
    <col min="2041" max="2045" width="15.125" style="121" customWidth="1"/>
    <col min="2046" max="2290" width="9.125" style="121"/>
    <col min="2291" max="2291" width="1.875" style="121" customWidth="1"/>
    <col min="2292" max="2292" width="13.75" style="121" customWidth="1"/>
    <col min="2293" max="2293" width="9.125" style="121"/>
    <col min="2294" max="2294" width="5.5" style="121" customWidth="1"/>
    <col min="2295" max="2295" width="9.375" style="121" customWidth="1"/>
    <col min="2296" max="2296" width="11.875" style="121" customWidth="1"/>
    <col min="2297" max="2301" width="15.125" style="121" customWidth="1"/>
    <col min="2302" max="2546" width="9.125" style="121"/>
    <col min="2547" max="2547" width="1.875" style="121" customWidth="1"/>
    <col min="2548" max="2548" width="13.75" style="121" customWidth="1"/>
    <col min="2549" max="2549" width="9.125" style="121"/>
    <col min="2550" max="2550" width="5.5" style="121" customWidth="1"/>
    <col min="2551" max="2551" width="9.375" style="121" customWidth="1"/>
    <col min="2552" max="2552" width="11.875" style="121" customWidth="1"/>
    <col min="2553" max="2557" width="15.125" style="121" customWidth="1"/>
    <col min="2558" max="2802" width="9.125" style="121"/>
    <col min="2803" max="2803" width="1.875" style="121" customWidth="1"/>
    <col min="2804" max="2804" width="13.75" style="121" customWidth="1"/>
    <col min="2805" max="2805" width="9.125" style="121"/>
    <col min="2806" max="2806" width="5.5" style="121" customWidth="1"/>
    <col min="2807" max="2807" width="9.375" style="121" customWidth="1"/>
    <col min="2808" max="2808" width="11.875" style="121" customWidth="1"/>
    <col min="2809" max="2813" width="15.125" style="121" customWidth="1"/>
    <col min="2814" max="3058" width="9.125" style="121"/>
    <col min="3059" max="3059" width="1.875" style="121" customWidth="1"/>
    <col min="3060" max="3060" width="13.75" style="121" customWidth="1"/>
    <col min="3061" max="3061" width="9.125" style="121"/>
    <col min="3062" max="3062" width="5.5" style="121" customWidth="1"/>
    <col min="3063" max="3063" width="9.375" style="121" customWidth="1"/>
    <col min="3064" max="3064" width="11.875" style="121" customWidth="1"/>
    <col min="3065" max="3069" width="15.125" style="121" customWidth="1"/>
    <col min="3070" max="3314" width="9.125" style="121"/>
    <col min="3315" max="3315" width="1.875" style="121" customWidth="1"/>
    <col min="3316" max="3316" width="13.75" style="121" customWidth="1"/>
    <col min="3317" max="3317" width="9.125" style="121"/>
    <col min="3318" max="3318" width="5.5" style="121" customWidth="1"/>
    <col min="3319" max="3319" width="9.375" style="121" customWidth="1"/>
    <col min="3320" max="3320" width="11.875" style="121" customWidth="1"/>
    <col min="3321" max="3325" width="15.125" style="121" customWidth="1"/>
    <col min="3326" max="3570" width="9.125" style="121"/>
    <col min="3571" max="3571" width="1.875" style="121" customWidth="1"/>
    <col min="3572" max="3572" width="13.75" style="121" customWidth="1"/>
    <col min="3573" max="3573" width="9.125" style="121"/>
    <col min="3574" max="3574" width="5.5" style="121" customWidth="1"/>
    <col min="3575" max="3575" width="9.375" style="121" customWidth="1"/>
    <col min="3576" max="3576" width="11.875" style="121" customWidth="1"/>
    <col min="3577" max="3581" width="15.125" style="121" customWidth="1"/>
    <col min="3582" max="3826" width="9.125" style="121"/>
    <col min="3827" max="3827" width="1.875" style="121" customWidth="1"/>
    <col min="3828" max="3828" width="13.75" style="121" customWidth="1"/>
    <col min="3829" max="3829" width="9.125" style="121"/>
    <col min="3830" max="3830" width="5.5" style="121" customWidth="1"/>
    <col min="3831" max="3831" width="9.375" style="121" customWidth="1"/>
    <col min="3832" max="3832" width="11.875" style="121" customWidth="1"/>
    <col min="3833" max="3837" width="15.125" style="121" customWidth="1"/>
    <col min="3838" max="4082" width="9.125" style="121"/>
    <col min="4083" max="4083" width="1.875" style="121" customWidth="1"/>
    <col min="4084" max="4084" width="13.75" style="121" customWidth="1"/>
    <col min="4085" max="4085" width="9.125" style="121"/>
    <col min="4086" max="4086" width="5.5" style="121" customWidth="1"/>
    <col min="4087" max="4087" width="9.375" style="121" customWidth="1"/>
    <col min="4088" max="4088" width="11.875" style="121" customWidth="1"/>
    <col min="4089" max="4093" width="15.125" style="121" customWidth="1"/>
    <col min="4094" max="4338" width="9.125" style="121"/>
    <col min="4339" max="4339" width="1.875" style="121" customWidth="1"/>
    <col min="4340" max="4340" width="13.75" style="121" customWidth="1"/>
    <col min="4341" max="4341" width="9.125" style="121"/>
    <col min="4342" max="4342" width="5.5" style="121" customWidth="1"/>
    <col min="4343" max="4343" width="9.375" style="121" customWidth="1"/>
    <col min="4344" max="4344" width="11.875" style="121" customWidth="1"/>
    <col min="4345" max="4349" width="15.125" style="121" customWidth="1"/>
    <col min="4350" max="4594" width="9.125" style="121"/>
    <col min="4595" max="4595" width="1.875" style="121" customWidth="1"/>
    <col min="4596" max="4596" width="13.75" style="121" customWidth="1"/>
    <col min="4597" max="4597" width="9.125" style="121"/>
    <col min="4598" max="4598" width="5.5" style="121" customWidth="1"/>
    <col min="4599" max="4599" width="9.375" style="121" customWidth="1"/>
    <col min="4600" max="4600" width="11.875" style="121" customWidth="1"/>
    <col min="4601" max="4605" width="15.125" style="121" customWidth="1"/>
    <col min="4606" max="4850" width="9.125" style="121"/>
    <col min="4851" max="4851" width="1.875" style="121" customWidth="1"/>
    <col min="4852" max="4852" width="13.75" style="121" customWidth="1"/>
    <col min="4853" max="4853" width="9.125" style="121"/>
    <col min="4854" max="4854" width="5.5" style="121" customWidth="1"/>
    <col min="4855" max="4855" width="9.375" style="121" customWidth="1"/>
    <col min="4856" max="4856" width="11.875" style="121" customWidth="1"/>
    <col min="4857" max="4861" width="15.125" style="121" customWidth="1"/>
    <col min="4862" max="5106" width="9.125" style="121"/>
    <col min="5107" max="5107" width="1.875" style="121" customWidth="1"/>
    <col min="5108" max="5108" width="13.75" style="121" customWidth="1"/>
    <col min="5109" max="5109" width="9.125" style="121"/>
    <col min="5110" max="5110" width="5.5" style="121" customWidth="1"/>
    <col min="5111" max="5111" width="9.375" style="121" customWidth="1"/>
    <col min="5112" max="5112" width="11.875" style="121" customWidth="1"/>
    <col min="5113" max="5117" width="15.125" style="121" customWidth="1"/>
    <col min="5118" max="5362" width="9.125" style="121"/>
    <col min="5363" max="5363" width="1.875" style="121" customWidth="1"/>
    <col min="5364" max="5364" width="13.75" style="121" customWidth="1"/>
    <col min="5365" max="5365" width="9.125" style="121"/>
    <col min="5366" max="5366" width="5.5" style="121" customWidth="1"/>
    <col min="5367" max="5367" width="9.375" style="121" customWidth="1"/>
    <col min="5368" max="5368" width="11.875" style="121" customWidth="1"/>
    <col min="5369" max="5373" width="15.125" style="121" customWidth="1"/>
    <col min="5374" max="5618" width="9.125" style="121"/>
    <col min="5619" max="5619" width="1.875" style="121" customWidth="1"/>
    <col min="5620" max="5620" width="13.75" style="121" customWidth="1"/>
    <col min="5621" max="5621" width="9.125" style="121"/>
    <col min="5622" max="5622" width="5.5" style="121" customWidth="1"/>
    <col min="5623" max="5623" width="9.375" style="121" customWidth="1"/>
    <col min="5624" max="5624" width="11.875" style="121" customWidth="1"/>
    <col min="5625" max="5629" width="15.125" style="121" customWidth="1"/>
    <col min="5630" max="5874" width="9.125" style="121"/>
    <col min="5875" max="5875" width="1.875" style="121" customWidth="1"/>
    <col min="5876" max="5876" width="13.75" style="121" customWidth="1"/>
    <col min="5877" max="5877" width="9.125" style="121"/>
    <col min="5878" max="5878" width="5.5" style="121" customWidth="1"/>
    <col min="5879" max="5879" width="9.375" style="121" customWidth="1"/>
    <col min="5880" max="5880" width="11.875" style="121" customWidth="1"/>
    <col min="5881" max="5885" width="15.125" style="121" customWidth="1"/>
    <col min="5886" max="6130" width="9.125" style="121"/>
    <col min="6131" max="6131" width="1.875" style="121" customWidth="1"/>
    <col min="6132" max="6132" width="13.75" style="121" customWidth="1"/>
    <col min="6133" max="6133" width="9.125" style="121"/>
    <col min="6134" max="6134" width="5.5" style="121" customWidth="1"/>
    <col min="6135" max="6135" width="9.375" style="121" customWidth="1"/>
    <col min="6136" max="6136" width="11.875" style="121" customWidth="1"/>
    <col min="6137" max="6141" width="15.125" style="121" customWidth="1"/>
    <col min="6142" max="6386" width="9.125" style="121"/>
    <col min="6387" max="6387" width="1.875" style="121" customWidth="1"/>
    <col min="6388" max="6388" width="13.75" style="121" customWidth="1"/>
    <col min="6389" max="6389" width="9.125" style="121"/>
    <col min="6390" max="6390" width="5.5" style="121" customWidth="1"/>
    <col min="6391" max="6391" width="9.375" style="121" customWidth="1"/>
    <col min="6392" max="6392" width="11.875" style="121" customWidth="1"/>
    <col min="6393" max="6397" width="15.125" style="121" customWidth="1"/>
    <col min="6398" max="6642" width="9.125" style="121"/>
    <col min="6643" max="6643" width="1.875" style="121" customWidth="1"/>
    <col min="6644" max="6644" width="13.75" style="121" customWidth="1"/>
    <col min="6645" max="6645" width="9.125" style="121"/>
    <col min="6646" max="6646" width="5.5" style="121" customWidth="1"/>
    <col min="6647" max="6647" width="9.375" style="121" customWidth="1"/>
    <col min="6648" max="6648" width="11.875" style="121" customWidth="1"/>
    <col min="6649" max="6653" width="15.125" style="121" customWidth="1"/>
    <col min="6654" max="6898" width="9.125" style="121"/>
    <col min="6899" max="6899" width="1.875" style="121" customWidth="1"/>
    <col min="6900" max="6900" width="13.75" style="121" customWidth="1"/>
    <col min="6901" max="6901" width="9.125" style="121"/>
    <col min="6902" max="6902" width="5.5" style="121" customWidth="1"/>
    <col min="6903" max="6903" width="9.375" style="121" customWidth="1"/>
    <col min="6904" max="6904" width="11.875" style="121" customWidth="1"/>
    <col min="6905" max="6909" width="15.125" style="121" customWidth="1"/>
    <col min="6910" max="7154" width="9.125" style="121"/>
    <col min="7155" max="7155" width="1.875" style="121" customWidth="1"/>
    <col min="7156" max="7156" width="13.75" style="121" customWidth="1"/>
    <col min="7157" max="7157" width="9.125" style="121"/>
    <col min="7158" max="7158" width="5.5" style="121" customWidth="1"/>
    <col min="7159" max="7159" width="9.375" style="121" customWidth="1"/>
    <col min="7160" max="7160" width="11.875" style="121" customWidth="1"/>
    <col min="7161" max="7165" width="15.125" style="121" customWidth="1"/>
    <col min="7166" max="7410" width="9.125" style="121"/>
    <col min="7411" max="7411" width="1.875" style="121" customWidth="1"/>
    <col min="7412" max="7412" width="13.75" style="121" customWidth="1"/>
    <col min="7413" max="7413" width="9.125" style="121"/>
    <col min="7414" max="7414" width="5.5" style="121" customWidth="1"/>
    <col min="7415" max="7415" width="9.375" style="121" customWidth="1"/>
    <col min="7416" max="7416" width="11.875" style="121" customWidth="1"/>
    <col min="7417" max="7421" width="15.125" style="121" customWidth="1"/>
    <col min="7422" max="7666" width="9.125" style="121"/>
    <col min="7667" max="7667" width="1.875" style="121" customWidth="1"/>
    <col min="7668" max="7668" width="13.75" style="121" customWidth="1"/>
    <col min="7669" max="7669" width="9.125" style="121"/>
    <col min="7670" max="7670" width="5.5" style="121" customWidth="1"/>
    <col min="7671" max="7671" width="9.375" style="121" customWidth="1"/>
    <col min="7672" max="7672" width="11.875" style="121" customWidth="1"/>
    <col min="7673" max="7677" width="15.125" style="121" customWidth="1"/>
    <col min="7678" max="7922" width="9.125" style="121"/>
    <col min="7923" max="7923" width="1.875" style="121" customWidth="1"/>
    <col min="7924" max="7924" width="13.75" style="121" customWidth="1"/>
    <col min="7925" max="7925" width="9.125" style="121"/>
    <col min="7926" max="7926" width="5.5" style="121" customWidth="1"/>
    <col min="7927" max="7927" width="9.375" style="121" customWidth="1"/>
    <col min="7928" max="7928" width="11.875" style="121" customWidth="1"/>
    <col min="7929" max="7933" width="15.125" style="121" customWidth="1"/>
    <col min="7934" max="8178" width="9.125" style="121"/>
    <col min="8179" max="8179" width="1.875" style="121" customWidth="1"/>
    <col min="8180" max="8180" width="13.75" style="121" customWidth="1"/>
    <col min="8181" max="8181" width="9.125" style="121"/>
    <col min="8182" max="8182" width="5.5" style="121" customWidth="1"/>
    <col min="8183" max="8183" width="9.375" style="121" customWidth="1"/>
    <col min="8184" max="8184" width="11.875" style="121" customWidth="1"/>
    <col min="8185" max="8189" width="15.125" style="121" customWidth="1"/>
    <col min="8190" max="8434" width="9.125" style="121"/>
    <col min="8435" max="8435" width="1.875" style="121" customWidth="1"/>
    <col min="8436" max="8436" width="13.75" style="121" customWidth="1"/>
    <col min="8437" max="8437" width="9.125" style="121"/>
    <col min="8438" max="8438" width="5.5" style="121" customWidth="1"/>
    <col min="8439" max="8439" width="9.375" style="121" customWidth="1"/>
    <col min="8440" max="8440" width="11.875" style="121" customWidth="1"/>
    <col min="8441" max="8445" width="15.125" style="121" customWidth="1"/>
    <col min="8446" max="8690" width="9.125" style="121"/>
    <col min="8691" max="8691" width="1.875" style="121" customWidth="1"/>
    <col min="8692" max="8692" width="13.75" style="121" customWidth="1"/>
    <col min="8693" max="8693" width="9.125" style="121"/>
    <col min="8694" max="8694" width="5.5" style="121" customWidth="1"/>
    <col min="8695" max="8695" width="9.375" style="121" customWidth="1"/>
    <col min="8696" max="8696" width="11.875" style="121" customWidth="1"/>
    <col min="8697" max="8701" width="15.125" style="121" customWidth="1"/>
    <col min="8702" max="8946" width="9.125" style="121"/>
    <col min="8947" max="8947" width="1.875" style="121" customWidth="1"/>
    <col min="8948" max="8948" width="13.75" style="121" customWidth="1"/>
    <col min="8949" max="8949" width="9.125" style="121"/>
    <col min="8950" max="8950" width="5.5" style="121" customWidth="1"/>
    <col min="8951" max="8951" width="9.375" style="121" customWidth="1"/>
    <col min="8952" max="8952" width="11.875" style="121" customWidth="1"/>
    <col min="8953" max="8957" width="15.125" style="121" customWidth="1"/>
    <col min="8958" max="9202" width="9.125" style="121"/>
    <col min="9203" max="9203" width="1.875" style="121" customWidth="1"/>
    <col min="9204" max="9204" width="13.75" style="121" customWidth="1"/>
    <col min="9205" max="9205" width="9.125" style="121"/>
    <col min="9206" max="9206" width="5.5" style="121" customWidth="1"/>
    <col min="9207" max="9207" width="9.375" style="121" customWidth="1"/>
    <col min="9208" max="9208" width="11.875" style="121" customWidth="1"/>
    <col min="9209" max="9213" width="15.125" style="121" customWidth="1"/>
    <col min="9214" max="9458" width="9.125" style="121"/>
    <col min="9459" max="9459" width="1.875" style="121" customWidth="1"/>
    <col min="9460" max="9460" width="13.75" style="121" customWidth="1"/>
    <col min="9461" max="9461" width="9.125" style="121"/>
    <col min="9462" max="9462" width="5.5" style="121" customWidth="1"/>
    <col min="9463" max="9463" width="9.375" style="121" customWidth="1"/>
    <col min="9464" max="9464" width="11.875" style="121" customWidth="1"/>
    <col min="9465" max="9469" width="15.125" style="121" customWidth="1"/>
    <col min="9470" max="9714" width="9.125" style="121"/>
    <col min="9715" max="9715" width="1.875" style="121" customWidth="1"/>
    <col min="9716" max="9716" width="13.75" style="121" customWidth="1"/>
    <col min="9717" max="9717" width="9.125" style="121"/>
    <col min="9718" max="9718" width="5.5" style="121" customWidth="1"/>
    <col min="9719" max="9719" width="9.375" style="121" customWidth="1"/>
    <col min="9720" max="9720" width="11.875" style="121" customWidth="1"/>
    <col min="9721" max="9725" width="15.125" style="121" customWidth="1"/>
    <col min="9726" max="9970" width="9.125" style="121"/>
    <col min="9971" max="9971" width="1.875" style="121" customWidth="1"/>
    <col min="9972" max="9972" width="13.75" style="121" customWidth="1"/>
    <col min="9973" max="9973" width="9.125" style="121"/>
    <col min="9974" max="9974" width="5.5" style="121" customWidth="1"/>
    <col min="9975" max="9975" width="9.375" style="121" customWidth="1"/>
    <col min="9976" max="9976" width="11.875" style="121" customWidth="1"/>
    <col min="9977" max="9981" width="15.125" style="121" customWidth="1"/>
    <col min="9982" max="10226" width="9.125" style="121"/>
    <col min="10227" max="10227" width="1.875" style="121" customWidth="1"/>
    <col min="10228" max="10228" width="13.75" style="121" customWidth="1"/>
    <col min="10229" max="10229" width="9.125" style="121"/>
    <col min="10230" max="10230" width="5.5" style="121" customWidth="1"/>
    <col min="10231" max="10231" width="9.375" style="121" customWidth="1"/>
    <col min="10232" max="10232" width="11.875" style="121" customWidth="1"/>
    <col min="10233" max="10237" width="15.125" style="121" customWidth="1"/>
    <col min="10238" max="10482" width="9.125" style="121"/>
    <col min="10483" max="10483" width="1.875" style="121" customWidth="1"/>
    <col min="10484" max="10484" width="13.75" style="121" customWidth="1"/>
    <col min="10485" max="10485" width="9.125" style="121"/>
    <col min="10486" max="10486" width="5.5" style="121" customWidth="1"/>
    <col min="10487" max="10487" width="9.375" style="121" customWidth="1"/>
    <col min="10488" max="10488" width="11.875" style="121" customWidth="1"/>
    <col min="10489" max="10493" width="15.125" style="121" customWidth="1"/>
    <col min="10494" max="10738" width="9.125" style="121"/>
    <col min="10739" max="10739" width="1.875" style="121" customWidth="1"/>
    <col min="10740" max="10740" width="13.75" style="121" customWidth="1"/>
    <col min="10741" max="10741" width="9.125" style="121"/>
    <col min="10742" max="10742" width="5.5" style="121" customWidth="1"/>
    <col min="10743" max="10743" width="9.375" style="121" customWidth="1"/>
    <col min="10744" max="10744" width="11.875" style="121" customWidth="1"/>
    <col min="10745" max="10749" width="15.125" style="121" customWidth="1"/>
    <col min="10750" max="10994" width="9.125" style="121"/>
    <col min="10995" max="10995" width="1.875" style="121" customWidth="1"/>
    <col min="10996" max="10996" width="13.75" style="121" customWidth="1"/>
    <col min="10997" max="10997" width="9.125" style="121"/>
    <col min="10998" max="10998" width="5.5" style="121" customWidth="1"/>
    <col min="10999" max="10999" width="9.375" style="121" customWidth="1"/>
    <col min="11000" max="11000" width="11.875" style="121" customWidth="1"/>
    <col min="11001" max="11005" width="15.125" style="121" customWidth="1"/>
    <col min="11006" max="11250" width="9.125" style="121"/>
    <col min="11251" max="11251" width="1.875" style="121" customWidth="1"/>
    <col min="11252" max="11252" width="13.75" style="121" customWidth="1"/>
    <col min="11253" max="11253" width="9.125" style="121"/>
    <col min="11254" max="11254" width="5.5" style="121" customWidth="1"/>
    <col min="11255" max="11255" width="9.375" style="121" customWidth="1"/>
    <col min="11256" max="11256" width="11.875" style="121" customWidth="1"/>
    <col min="11257" max="11261" width="15.125" style="121" customWidth="1"/>
    <col min="11262" max="11506" width="9.125" style="121"/>
    <col min="11507" max="11507" width="1.875" style="121" customWidth="1"/>
    <col min="11508" max="11508" width="13.75" style="121" customWidth="1"/>
    <col min="11509" max="11509" width="9.125" style="121"/>
    <col min="11510" max="11510" width="5.5" style="121" customWidth="1"/>
    <col min="11511" max="11511" width="9.375" style="121" customWidth="1"/>
    <col min="11512" max="11512" width="11.875" style="121" customWidth="1"/>
    <col min="11513" max="11517" width="15.125" style="121" customWidth="1"/>
    <col min="11518" max="11762" width="9.125" style="121"/>
    <col min="11763" max="11763" width="1.875" style="121" customWidth="1"/>
    <col min="11764" max="11764" width="13.75" style="121" customWidth="1"/>
    <col min="11765" max="11765" width="9.125" style="121"/>
    <col min="11766" max="11766" width="5.5" style="121" customWidth="1"/>
    <col min="11767" max="11767" width="9.375" style="121" customWidth="1"/>
    <col min="11768" max="11768" width="11.875" style="121" customWidth="1"/>
    <col min="11769" max="11773" width="15.125" style="121" customWidth="1"/>
    <col min="11774" max="12018" width="9.125" style="121"/>
    <col min="12019" max="12019" width="1.875" style="121" customWidth="1"/>
    <col min="12020" max="12020" width="13.75" style="121" customWidth="1"/>
    <col min="12021" max="12021" width="9.125" style="121"/>
    <col min="12022" max="12022" width="5.5" style="121" customWidth="1"/>
    <col min="12023" max="12023" width="9.375" style="121" customWidth="1"/>
    <col min="12024" max="12024" width="11.875" style="121" customWidth="1"/>
    <col min="12025" max="12029" width="15.125" style="121" customWidth="1"/>
    <col min="12030" max="16384" width="9.125" style="121"/>
  </cols>
  <sheetData>
    <row r="1" spans="1:27" s="96" customFormat="1" ht="27" customHeight="1">
      <c r="A1" s="375" t="s">
        <v>295</v>
      </c>
      <c r="B1" s="375"/>
      <c r="C1" s="375"/>
      <c r="D1" s="375"/>
      <c r="E1" s="375"/>
      <c r="F1" s="375"/>
      <c r="G1" s="375"/>
      <c r="H1" s="375"/>
      <c r="I1" s="375"/>
      <c r="J1" s="375"/>
      <c r="K1" s="375"/>
      <c r="L1" s="375"/>
      <c r="M1" s="375"/>
      <c r="N1" s="375"/>
      <c r="O1" s="375"/>
      <c r="P1" s="375"/>
      <c r="Q1" s="375"/>
      <c r="R1" s="375"/>
      <c r="S1" s="375"/>
      <c r="T1" s="375"/>
      <c r="U1" s="375"/>
    </row>
    <row r="2" spans="1:27" s="7" customFormat="1" ht="30" customHeight="1">
      <c r="A2" s="376" t="s">
        <v>296</v>
      </c>
      <c r="B2" s="376"/>
      <c r="C2" s="376"/>
      <c r="D2" s="376"/>
      <c r="E2" s="376"/>
      <c r="F2" s="376"/>
      <c r="G2" s="376"/>
      <c r="H2" s="376"/>
      <c r="I2" s="376"/>
      <c r="J2" s="376"/>
      <c r="K2" s="376"/>
      <c r="L2" s="376"/>
      <c r="M2" s="376"/>
      <c r="N2" s="376"/>
      <c r="O2" s="376"/>
      <c r="P2" s="376"/>
      <c r="Q2" s="376"/>
      <c r="R2" s="376"/>
      <c r="S2" s="376"/>
      <c r="T2" s="376"/>
      <c r="U2" s="376"/>
    </row>
    <row r="3" spans="1:27" s="100" customFormat="1" ht="26.25" customHeight="1">
      <c r="A3" s="97"/>
      <c r="B3" s="98"/>
      <c r="C3" s="98"/>
      <c r="D3" s="98"/>
      <c r="E3" s="98"/>
      <c r="F3" s="98"/>
      <c r="G3" s="98"/>
      <c r="H3" s="98"/>
      <c r="I3" s="98"/>
      <c r="J3" s="98"/>
      <c r="K3" s="98"/>
      <c r="L3" s="98"/>
      <c r="M3" s="98"/>
      <c r="N3" s="98"/>
      <c r="O3" s="98"/>
      <c r="P3" s="97" t="s">
        <v>297</v>
      </c>
      <c r="Q3" s="99"/>
      <c r="R3" s="99" t="s">
        <v>298</v>
      </c>
      <c r="S3" s="99"/>
      <c r="T3" s="99"/>
      <c r="U3" s="99"/>
    </row>
    <row r="4" spans="1:27" s="101" customFormat="1" ht="39.75" customHeight="1">
      <c r="C4" s="102" t="s">
        <v>7</v>
      </c>
      <c r="D4" s="103" t="s">
        <v>299</v>
      </c>
      <c r="E4" s="103" t="s">
        <v>300</v>
      </c>
      <c r="F4" s="103"/>
      <c r="G4" s="103"/>
      <c r="H4" s="102" t="s">
        <v>301</v>
      </c>
      <c r="I4" s="102" t="s">
        <v>302</v>
      </c>
      <c r="J4" s="102" t="s">
        <v>6</v>
      </c>
      <c r="K4" s="102" t="s">
        <v>324</v>
      </c>
      <c r="L4" s="102" t="s">
        <v>484</v>
      </c>
      <c r="M4" s="102" t="s">
        <v>303</v>
      </c>
      <c r="N4" s="102" t="s">
        <v>304</v>
      </c>
      <c r="O4" s="102" t="s">
        <v>305</v>
      </c>
      <c r="P4" s="102" t="s">
        <v>12</v>
      </c>
      <c r="Q4" s="102" t="s">
        <v>306</v>
      </c>
      <c r="R4" s="104" t="s">
        <v>14</v>
      </c>
      <c r="S4" s="105" t="s">
        <v>307</v>
      </c>
      <c r="T4" s="105" t="s">
        <v>307</v>
      </c>
      <c r="U4" s="105" t="s">
        <v>307</v>
      </c>
      <c r="Y4" s="106" t="s">
        <v>308</v>
      </c>
      <c r="Z4" s="106"/>
      <c r="AA4" s="106"/>
    </row>
    <row r="5" spans="1:27" s="107" customFormat="1" ht="28.5" customHeight="1">
      <c r="C5" s="108" t="s">
        <v>2</v>
      </c>
      <c r="D5" s="109"/>
      <c r="E5" s="109"/>
      <c r="F5" s="109"/>
      <c r="G5" s="109"/>
      <c r="H5" s="110"/>
      <c r="I5" s="111">
        <f t="shared" ref="I5" si="0">SUM(I7:I78)</f>
        <v>140293600</v>
      </c>
      <c r="J5" s="111">
        <f>SUM(J7:J78)</f>
        <v>53347100</v>
      </c>
      <c r="K5" s="111">
        <f>SUM(K7:K78)</f>
        <v>50257910</v>
      </c>
      <c r="L5" s="111">
        <f>SUM(L7:L78)</f>
        <v>12579443</v>
      </c>
      <c r="M5" s="111">
        <f>SUM(M7:M78)</f>
        <v>256478053</v>
      </c>
      <c r="N5" s="111">
        <v>186469213</v>
      </c>
      <c r="O5" s="111">
        <v>6973752.4399999995</v>
      </c>
      <c r="P5" s="111">
        <v>27534935.280000001</v>
      </c>
      <c r="Q5" s="111">
        <v>34508687.719999991</v>
      </c>
      <c r="R5" s="111">
        <v>151960525.28000006</v>
      </c>
      <c r="S5" s="111">
        <v>5</v>
      </c>
      <c r="T5" s="111"/>
      <c r="U5" s="112">
        <v>5</v>
      </c>
      <c r="Y5" s="113" t="e">
        <v>#N/A</v>
      </c>
      <c r="Z5" s="113" t="e">
        <v>#N/A</v>
      </c>
      <c r="AA5" s="113" t="e">
        <v>#N/A</v>
      </c>
    </row>
    <row r="6" spans="1:27" s="107" customFormat="1" ht="1.5" customHeight="1">
      <c r="C6" s="114"/>
      <c r="D6" s="115"/>
      <c r="E6" s="115"/>
      <c r="F6" s="115"/>
      <c r="G6" s="115"/>
      <c r="H6" s="116"/>
      <c r="I6" s="116"/>
      <c r="J6" s="116"/>
      <c r="K6" s="116"/>
      <c r="L6" s="116"/>
      <c r="M6" s="116"/>
      <c r="N6" s="117"/>
      <c r="O6" s="117"/>
      <c r="P6" s="117"/>
      <c r="Q6" s="117"/>
      <c r="R6" s="117"/>
      <c r="S6" s="118"/>
      <c r="T6" s="118"/>
      <c r="U6" s="119"/>
      <c r="Y6" s="120"/>
      <c r="Z6" s="120"/>
      <c r="AA6" s="120"/>
    </row>
    <row r="7" spans="1:27" ht="18" customHeight="1">
      <c r="B7" s="122"/>
      <c r="C7" s="123">
        <v>1</v>
      </c>
      <c r="D7" s="124">
        <v>20.560685821028287</v>
      </c>
      <c r="E7" s="124">
        <v>25.59676086011622</v>
      </c>
      <c r="F7" s="125"/>
      <c r="G7" s="125" t="s">
        <v>21</v>
      </c>
      <c r="H7" s="126" t="s">
        <v>19</v>
      </c>
      <c r="I7" s="127">
        <v>1897800</v>
      </c>
      <c r="J7" s="128">
        <f>+'rpt 1'!AO12</f>
        <v>350600</v>
      </c>
      <c r="K7" s="156">
        <f>+จัดสรร!AG7+จัดสรร!AI7+จัดสรร!AJ7+จัดสรร!AK7+จัดสรร!AL7+จัดสรร!AM7+จัดสรร!AN7+จัดสรร!AO7+จัดสรร!AP7+จัดสรร!AQ7+จัดสรร!AR7+จัดสรร!AT7+จัดสรร!AU7+จัดสรร!AV7</f>
        <v>274715</v>
      </c>
      <c r="L7" s="156">
        <f>+จัดสรร!AH7+จัดสรร!WR7</f>
        <v>231720</v>
      </c>
      <c r="M7" s="127">
        <f>+I7+J7+K7+L7</f>
        <v>2754835</v>
      </c>
      <c r="N7" s="129">
        <v>1806035</v>
      </c>
      <c r="O7" s="129">
        <v>133750</v>
      </c>
      <c r="P7" s="129">
        <v>328536.45999999996</v>
      </c>
      <c r="Q7" s="129">
        <v>462286.45999999996</v>
      </c>
      <c r="R7" s="130">
        <v>1343748.54</v>
      </c>
      <c r="S7" s="131">
        <v>1</v>
      </c>
      <c r="T7" s="131"/>
      <c r="U7" s="132">
        <v>1</v>
      </c>
      <c r="W7" s="133" t="e">
        <v>#REF!</v>
      </c>
      <c r="X7" s="134" t="s">
        <v>309</v>
      </c>
      <c r="Y7" s="135" t="e">
        <v>#N/A</v>
      </c>
      <c r="Z7" s="135" t="e">
        <v>#N/A</v>
      </c>
      <c r="AA7" s="135" t="e">
        <v>#N/A</v>
      </c>
    </row>
    <row r="8" spans="1:27" ht="18" customHeight="1">
      <c r="B8" s="122"/>
      <c r="C8" s="123">
        <v>2</v>
      </c>
      <c r="D8" s="124">
        <v>19.414666500436354</v>
      </c>
      <c r="E8" s="124">
        <v>20.997885042592422</v>
      </c>
      <c r="F8" s="124"/>
      <c r="G8" s="125" t="s">
        <v>24</v>
      </c>
      <c r="H8" s="136" t="s">
        <v>22</v>
      </c>
      <c r="I8" s="137">
        <v>1551000</v>
      </c>
      <c r="J8" s="128">
        <f>+'rpt 1'!AO13</f>
        <v>53200</v>
      </c>
      <c r="K8" s="156">
        <f>+จัดสรร!AG8+จัดสรร!AI8+จัดสรร!AJ8+จัดสรร!AK8+จัดสรร!AL8+จัดสรร!AM8+จัดสรร!AN8+จัดสรร!AO8+จัดสรร!AP8+จัดสรร!AQ8+จัดสรร!AR8+จัดสรร!AT8+จัดสรร!AU8+จัดสรร!AV8</f>
        <v>492635</v>
      </c>
      <c r="L8" s="156">
        <f>+จัดสรร!AH8+จัดสรร!WR8</f>
        <v>161910</v>
      </c>
      <c r="M8" s="127">
        <f t="shared" ref="M8:M71" si="1">+I8+J8+K8+L8</f>
        <v>2258745</v>
      </c>
      <c r="N8" s="129">
        <v>1483245</v>
      </c>
      <c r="O8" s="129">
        <v>15000</v>
      </c>
      <c r="P8" s="129">
        <v>296450.07999999996</v>
      </c>
      <c r="Q8" s="129">
        <v>311450.07999999996</v>
      </c>
      <c r="R8" s="130">
        <v>1171794.92</v>
      </c>
      <c r="S8" s="130">
        <v>4</v>
      </c>
      <c r="T8" s="130">
        <v>-18.750528739351893</v>
      </c>
      <c r="U8" s="138">
        <v>-14.750528739351893</v>
      </c>
      <c r="W8" s="133" t="e">
        <v>#REF!</v>
      </c>
      <c r="X8" s="134" t="s">
        <v>310</v>
      </c>
      <c r="Y8" s="135" t="e">
        <v>#N/A</v>
      </c>
      <c r="Z8" s="135" t="e">
        <v>#N/A</v>
      </c>
      <c r="AA8" s="135" t="e">
        <v>#N/A</v>
      </c>
    </row>
    <row r="9" spans="1:27" ht="18" customHeight="1">
      <c r="B9" s="122"/>
      <c r="C9" s="123">
        <v>3</v>
      </c>
      <c r="D9" s="124">
        <v>9.0634690489474359</v>
      </c>
      <c r="E9" s="124">
        <v>8.7564217430487705</v>
      </c>
      <c r="F9" s="124"/>
      <c r="G9" s="125" t="s">
        <v>30</v>
      </c>
      <c r="H9" s="136" t="s">
        <v>28</v>
      </c>
      <c r="I9" s="137">
        <v>2348700</v>
      </c>
      <c r="J9" s="128">
        <f>+'rpt 1'!AO15</f>
        <v>5000000</v>
      </c>
      <c r="K9" s="156">
        <f>+จัดสรร!AG10+จัดสรร!AI10+จัดสรร!AJ10+จัดสรร!AK10+จัดสรร!AL10+จัดสรร!AM10+จัดสรร!AN10+จัดสรร!AO10+จัดสรร!AP10+จัดสรร!AQ10+จัดสรร!AR10+จัดสรร!AT10+จัดสรร!AU10+จัดสรร!AV10</f>
        <v>1291495</v>
      </c>
      <c r="L9" s="156">
        <f>+จัดสรร!AH10+จัดสรร!WR10</f>
        <v>140490</v>
      </c>
      <c r="M9" s="127">
        <f t="shared" si="1"/>
        <v>8780685</v>
      </c>
      <c r="N9" s="129">
        <v>7606385</v>
      </c>
      <c r="O9" s="129">
        <v>127500</v>
      </c>
      <c r="P9" s="129">
        <v>538547.15000000014</v>
      </c>
      <c r="Q9" s="129">
        <v>666047.15000000014</v>
      </c>
      <c r="R9" s="130">
        <v>6940337.8499999996</v>
      </c>
      <c r="S9" s="130">
        <v>4</v>
      </c>
      <c r="T9" s="130">
        <v>-21.810894564237806</v>
      </c>
      <c r="U9" s="138">
        <v>-17.810894564237806</v>
      </c>
      <c r="W9" s="133" t="e">
        <v>#REF!</v>
      </c>
      <c r="X9" s="134" t="s">
        <v>311</v>
      </c>
      <c r="Y9" s="135" t="e">
        <v>#N/A</v>
      </c>
      <c r="Z9" s="135" t="e">
        <v>#N/A</v>
      </c>
      <c r="AA9" s="135" t="e">
        <v>#N/A</v>
      </c>
    </row>
    <row r="10" spans="1:27" ht="18" customHeight="1">
      <c r="B10" s="122"/>
      <c r="C10" s="123">
        <v>4</v>
      </c>
      <c r="D10" s="124">
        <v>31.176035957914213</v>
      </c>
      <c r="E10" s="124">
        <v>34.575345267427188</v>
      </c>
      <c r="F10" s="124"/>
      <c r="G10" s="125" t="s">
        <v>36</v>
      </c>
      <c r="H10" s="136" t="s">
        <v>34</v>
      </c>
      <c r="I10" s="137">
        <v>1582800</v>
      </c>
      <c r="J10" s="128">
        <f>+'rpt 1'!AO17</f>
        <v>147000</v>
      </c>
      <c r="K10" s="156">
        <f>+จัดสรร!AG12+จัดสรร!AI12+จัดสรร!AJ12+จัดสรร!AK12+จัดสรร!AL12+จัดสรร!AM12+จัดสรร!AN12+จัดสรร!AO12+จัดสรร!AP12+จัดสรร!AQ12+จัดสรร!AR12+จัดสรร!AT12+จัดสรร!AU12+จัดสรร!AV12</f>
        <v>496225</v>
      </c>
      <c r="L10" s="156">
        <f>+จัดสรร!AH12+จัดสรร!WR12</f>
        <v>125008</v>
      </c>
      <c r="M10" s="127">
        <f t="shared" si="1"/>
        <v>2351033</v>
      </c>
      <c r="N10" s="129">
        <v>1559733</v>
      </c>
      <c r="O10" s="129">
        <v>270375</v>
      </c>
      <c r="P10" s="129">
        <v>268908.07</v>
      </c>
      <c r="Q10" s="129">
        <v>539283.07000000007</v>
      </c>
      <c r="R10" s="130">
        <v>1020449.9299999999</v>
      </c>
      <c r="S10" s="130">
        <v>1</v>
      </c>
      <c r="T10" s="130"/>
      <c r="U10" s="138">
        <v>1</v>
      </c>
      <c r="W10" s="133" t="e">
        <v>#REF!</v>
      </c>
      <c r="X10" s="134" t="s">
        <v>312</v>
      </c>
      <c r="Y10" s="135" t="e">
        <v>#N/A</v>
      </c>
      <c r="Z10" s="135" t="e">
        <v>#N/A</v>
      </c>
      <c r="AA10" s="135" t="e">
        <v>#N/A</v>
      </c>
    </row>
    <row r="11" spans="1:27" ht="18" customHeight="1">
      <c r="B11" s="122"/>
      <c r="C11" s="123">
        <v>5</v>
      </c>
      <c r="D11" s="124">
        <v>20.984446345021887</v>
      </c>
      <c r="E11" s="124">
        <v>23.637020170709235</v>
      </c>
      <c r="F11" s="124"/>
      <c r="G11" s="125" t="s">
        <v>39</v>
      </c>
      <c r="H11" s="136" t="s">
        <v>37</v>
      </c>
      <c r="I11" s="137">
        <v>1863300</v>
      </c>
      <c r="J11" s="128">
        <f>+'rpt 1'!AO18</f>
        <v>124400</v>
      </c>
      <c r="K11" s="156">
        <f>+จัดสรร!AG13+จัดสรร!AI13+จัดสรร!AJ13+จัดสรร!AK13+จัดสรร!AL13+จัดสรร!AM13+จัดสรร!AN13+จัดสรร!AO13+จัดสรร!AP13+จัดสรร!AQ13+จัดสรร!AR13+จัดสรร!AT13+จัดสรร!AU13+จัดสรร!AV13</f>
        <v>522600</v>
      </c>
      <c r="L11" s="156">
        <f>+จัดสรร!AH13+จัดสรร!WR13</f>
        <v>185938</v>
      </c>
      <c r="M11" s="127">
        <f t="shared" si="1"/>
        <v>2696238</v>
      </c>
      <c r="N11" s="129">
        <v>1764638</v>
      </c>
      <c r="O11" s="129">
        <v>154085</v>
      </c>
      <c r="P11" s="129">
        <v>263022.84000000003</v>
      </c>
      <c r="Q11" s="129">
        <v>417107.84</v>
      </c>
      <c r="R11" s="130">
        <v>1347530.16</v>
      </c>
      <c r="S11" s="130">
        <v>5</v>
      </c>
      <c r="T11" s="130">
        <v>0</v>
      </c>
      <c r="U11" s="138">
        <v>5</v>
      </c>
      <c r="W11" s="133" t="e">
        <v>#REF!</v>
      </c>
      <c r="X11" s="134" t="s">
        <v>313</v>
      </c>
      <c r="Y11" s="135" t="e">
        <v>#N/A</v>
      </c>
      <c r="Z11" s="135" t="e">
        <v>#N/A</v>
      </c>
      <c r="AA11" s="135" t="e">
        <v>#N/A</v>
      </c>
    </row>
    <row r="12" spans="1:27" ht="18" customHeight="1">
      <c r="A12" s="139"/>
      <c r="B12" s="122"/>
      <c r="C12" s="123">
        <v>6</v>
      </c>
      <c r="D12" s="124">
        <v>20.53057312672469</v>
      </c>
      <c r="E12" s="124">
        <v>20.560075591381395</v>
      </c>
      <c r="F12" s="124"/>
      <c r="G12" s="125" t="s">
        <v>42</v>
      </c>
      <c r="H12" s="136" t="s">
        <v>40</v>
      </c>
      <c r="I12" s="137">
        <v>1866100</v>
      </c>
      <c r="J12" s="128">
        <f>+'rpt 1'!AO19</f>
        <v>489400</v>
      </c>
      <c r="K12" s="156">
        <f>+จัดสรร!AG14+จัดสรร!AI14+จัดสรร!AJ14+จัดสรร!AK14+จัดสรร!AL14+จัดสรร!AM14+จัดสรร!AN14+จัดสรร!AO14+จัดสรร!AP14+จัดสรร!AQ14+จัดสรร!AR14+จัดสรร!AT14+จัดสรร!AU14+จัดสรร!AV14</f>
        <v>773440</v>
      </c>
      <c r="L12" s="156">
        <f>+จัดสรร!AH14+จัดสรร!WR14</f>
        <v>156180</v>
      </c>
      <c r="M12" s="127">
        <f t="shared" si="1"/>
        <v>3285120</v>
      </c>
      <c r="N12" s="129">
        <v>2352120</v>
      </c>
      <c r="O12" s="129">
        <v>117000</v>
      </c>
      <c r="P12" s="129">
        <v>366597.65</v>
      </c>
      <c r="Q12" s="129">
        <v>483597.65</v>
      </c>
      <c r="R12" s="130">
        <v>1868522.35</v>
      </c>
      <c r="S12" s="130">
        <v>1</v>
      </c>
      <c r="T12" s="130"/>
      <c r="U12" s="138">
        <v>1</v>
      </c>
      <c r="V12" s="139"/>
      <c r="W12" s="133" t="e">
        <v>#REF!</v>
      </c>
      <c r="X12" s="134" t="s">
        <v>314</v>
      </c>
      <c r="Y12" s="135" t="e">
        <v>#N/A</v>
      </c>
      <c r="Z12" s="135" t="e">
        <v>#N/A</v>
      </c>
      <c r="AA12" s="135" t="e">
        <v>#N/A</v>
      </c>
    </row>
    <row r="13" spans="1:27" ht="18" customHeight="1">
      <c r="A13" s="139"/>
      <c r="B13" s="122"/>
      <c r="C13" s="123">
        <v>7</v>
      </c>
      <c r="D13" s="124">
        <v>21.008872230428359</v>
      </c>
      <c r="E13" s="124">
        <v>24.739858497745271</v>
      </c>
      <c r="F13" s="124"/>
      <c r="G13" s="125" t="s">
        <v>45</v>
      </c>
      <c r="H13" s="136" t="s">
        <v>43</v>
      </c>
      <c r="I13" s="137">
        <v>1207000</v>
      </c>
      <c r="J13" s="128">
        <f>+'rpt 1'!AO20</f>
        <v>147000</v>
      </c>
      <c r="K13" s="156">
        <f>+จัดสรร!AG15+จัดสรร!AI15+จัดสรร!AJ15+จัดสรร!AK15+จัดสรร!AL15+จัดสรร!AM15+จัดสรร!AN15+จัดสรร!AO15+จัดสรร!AP15+จัดสรร!AQ15+จัดสรร!AR15+จัดสรร!AT15+จัดสรร!AU15+จัดสรร!AV15</f>
        <v>355835</v>
      </c>
      <c r="L13" s="156">
        <f>+จัดสรร!AH15+จัดสรร!WR15</f>
        <v>43470</v>
      </c>
      <c r="M13" s="127">
        <f t="shared" si="1"/>
        <v>1753305</v>
      </c>
      <c r="N13" s="129">
        <v>1149805</v>
      </c>
      <c r="O13" s="129">
        <v>0</v>
      </c>
      <c r="P13" s="129">
        <v>284460.13</v>
      </c>
      <c r="Q13" s="129">
        <v>284460.13</v>
      </c>
      <c r="R13" s="130">
        <v>865344.87</v>
      </c>
      <c r="S13" s="130">
        <v>4</v>
      </c>
      <c r="T13" s="130">
        <v>-17.815035375563681</v>
      </c>
      <c r="U13" s="138">
        <v>-13.815035375563681</v>
      </c>
      <c r="W13" s="133" t="e">
        <v>#REF!</v>
      </c>
      <c r="X13" s="134" t="s">
        <v>315</v>
      </c>
      <c r="Y13" s="135" t="e">
        <v>#N/A</v>
      </c>
      <c r="Z13" s="135" t="e">
        <v>#N/A</v>
      </c>
      <c r="AA13" s="135" t="e">
        <v>#N/A</v>
      </c>
    </row>
    <row r="14" spans="1:27" ht="18" customHeight="1">
      <c r="B14" s="122"/>
      <c r="C14" s="123">
        <v>8</v>
      </c>
      <c r="D14" s="124">
        <v>13.7523762875056</v>
      </c>
      <c r="E14" s="124">
        <v>13.203120843331732</v>
      </c>
      <c r="F14" s="124"/>
      <c r="G14" s="125" t="s">
        <v>48</v>
      </c>
      <c r="H14" s="136" t="s">
        <v>46</v>
      </c>
      <c r="I14" s="137">
        <v>1494300</v>
      </c>
      <c r="J14" s="128">
        <f>+'rpt 1'!AO21</f>
        <v>292100</v>
      </c>
      <c r="K14" s="156">
        <f>+จัดสรร!AG16+จัดสรร!AI16+จัดสรร!AJ16+จัดสรร!AK16+จัดสรร!AL16+จัดสรร!AM16+จัดสรร!AN16+จัดสรร!AO16+จัดสรร!AP16+จัดสรร!AQ16+จัดสรร!AR16+จัดสรร!AT16+จัดสรร!AU16+จัดสรร!AV16</f>
        <v>763425</v>
      </c>
      <c r="L14" s="156">
        <f>+จัดสรร!AH16+จัดสรร!WR16</f>
        <v>57990</v>
      </c>
      <c r="M14" s="127">
        <f t="shared" si="1"/>
        <v>2607815</v>
      </c>
      <c r="N14" s="129">
        <v>1860715</v>
      </c>
      <c r="O14" s="129">
        <v>0</v>
      </c>
      <c r="P14" s="129">
        <v>245672.45</v>
      </c>
      <c r="Q14" s="129">
        <v>245672.45</v>
      </c>
      <c r="R14" s="130">
        <v>1615042.55</v>
      </c>
      <c r="S14" s="130">
        <v>4</v>
      </c>
      <c r="T14" s="130">
        <v>-20.699219789167067</v>
      </c>
      <c r="U14" s="138">
        <v>-16.699219789167067</v>
      </c>
      <c r="W14" s="133" t="e">
        <v>#REF!</v>
      </c>
      <c r="X14" s="134" t="s">
        <v>316</v>
      </c>
      <c r="Y14" s="135" t="e">
        <v>#N/A</v>
      </c>
      <c r="Z14" s="135" t="e">
        <v>#N/A</v>
      </c>
      <c r="AA14" s="135" t="e">
        <v>#N/A</v>
      </c>
    </row>
    <row r="15" spans="1:27" ht="18" customHeight="1">
      <c r="B15" s="122"/>
      <c r="C15" s="123">
        <v>9</v>
      </c>
      <c r="D15" s="124">
        <v>15.763275188310585</v>
      </c>
      <c r="E15" s="124">
        <v>19.932264625212156</v>
      </c>
      <c r="F15" s="124"/>
      <c r="G15" s="125" t="s">
        <v>51</v>
      </c>
      <c r="H15" s="136" t="s">
        <v>49</v>
      </c>
      <c r="I15" s="137">
        <v>1477700</v>
      </c>
      <c r="J15" s="128">
        <f>+'rpt 1'!AO22</f>
        <v>288000</v>
      </c>
      <c r="K15" s="156">
        <f>+จัดสรร!AG17+จัดสรร!AI17+จัดสรร!AJ17+จัดสรร!AK17+จัดสรร!AL17+จัดสรร!AM17+จัดสรร!AN17+จัดสรร!AO17+จัดสรร!AP17+จัดสรร!AQ17+จัดสรร!AR17+จัดสรร!AT17+จัดสรร!AU17+จัดสรร!AV17</f>
        <v>234880</v>
      </c>
      <c r="L15" s="156">
        <f>+จัดสรร!AH17+จัดสรร!WR17</f>
        <v>134610</v>
      </c>
      <c r="M15" s="127">
        <f t="shared" si="1"/>
        <v>2135190</v>
      </c>
      <c r="N15" s="129">
        <v>1396390</v>
      </c>
      <c r="O15" s="129">
        <v>0</v>
      </c>
      <c r="P15" s="129">
        <v>278332.15000000002</v>
      </c>
      <c r="Q15" s="129">
        <v>278332.15000000002</v>
      </c>
      <c r="R15" s="130">
        <v>1118057.8500000001</v>
      </c>
      <c r="S15" s="130">
        <v>4</v>
      </c>
      <c r="T15" s="130">
        <v>-19.016933843696961</v>
      </c>
      <c r="U15" s="138">
        <v>-15.016933843696961</v>
      </c>
      <c r="W15" s="133" t="e">
        <v>#REF!</v>
      </c>
      <c r="X15" s="134" t="s">
        <v>317</v>
      </c>
      <c r="Y15" s="135" t="e">
        <v>#N/A</v>
      </c>
      <c r="Z15" s="135" t="e">
        <v>#N/A</v>
      </c>
      <c r="AA15" s="135" t="e">
        <v>#N/A</v>
      </c>
    </row>
    <row r="16" spans="1:27" ht="18" customHeight="1">
      <c r="B16" s="122"/>
      <c r="C16" s="123">
        <v>10</v>
      </c>
      <c r="D16" s="124">
        <v>23.653417650047992</v>
      </c>
      <c r="E16" s="124">
        <v>23.222913274194017</v>
      </c>
      <c r="F16" s="124"/>
      <c r="G16" s="125" t="s">
        <v>54</v>
      </c>
      <c r="H16" s="136" t="s">
        <v>52</v>
      </c>
      <c r="I16" s="137">
        <v>2298800</v>
      </c>
      <c r="J16" s="128">
        <f>+'rpt 1'!AO23</f>
        <v>1243400</v>
      </c>
      <c r="K16" s="156">
        <f>+จัดสรร!AG18+จัดสรร!AI18+จัดสรร!AJ18+จัดสรร!AK18+จัดสรร!AL18+จัดสรร!AM18+จัดสรร!AN18+จัดสรร!AO18+จัดสรร!AP18+จัดสรร!AQ18+จัดสรร!AR18+จัดสรร!AT18+จัดสรร!AU18+จัดสรร!AV18</f>
        <v>842825</v>
      </c>
      <c r="L16" s="156">
        <f>+จัดสรร!AH18+จัดสรร!WR18</f>
        <v>372240</v>
      </c>
      <c r="M16" s="127">
        <f t="shared" si="1"/>
        <v>4757265</v>
      </c>
      <c r="N16" s="129">
        <v>3607865</v>
      </c>
      <c r="O16" s="129">
        <v>145000</v>
      </c>
      <c r="P16" s="129">
        <v>692851.36</v>
      </c>
      <c r="Q16" s="129">
        <v>837851.36</v>
      </c>
      <c r="R16" s="130">
        <v>2770013.64</v>
      </c>
      <c r="S16" s="130">
        <v>4</v>
      </c>
      <c r="T16" s="130">
        <v>-18.194271681451497</v>
      </c>
      <c r="U16" s="138">
        <v>-14.194271681451497</v>
      </c>
      <c r="V16" s="139"/>
      <c r="W16" s="133" t="e">
        <v>#REF!</v>
      </c>
      <c r="X16" s="134" t="s">
        <v>318</v>
      </c>
      <c r="Y16" s="135" t="e">
        <v>#N/A</v>
      </c>
      <c r="Z16" s="135" t="e">
        <v>#N/A</v>
      </c>
      <c r="AA16" s="135" t="e">
        <v>#N/A</v>
      </c>
    </row>
    <row r="17" spans="1:12063" ht="18" customHeight="1">
      <c r="B17" s="122"/>
      <c r="C17" s="123">
        <v>11</v>
      </c>
      <c r="D17" s="124">
        <v>8.4271829226751436</v>
      </c>
      <c r="E17" s="124">
        <v>10.67522968769665</v>
      </c>
      <c r="F17" s="124"/>
      <c r="G17" s="125" t="s">
        <v>57</v>
      </c>
      <c r="H17" s="136" t="s">
        <v>55</v>
      </c>
      <c r="I17" s="137">
        <v>1669000</v>
      </c>
      <c r="J17" s="128">
        <f>+'rpt 1'!AO24</f>
        <v>92400</v>
      </c>
      <c r="K17" s="156">
        <f>+จัดสรร!AG19+จัดสรร!AI19+จัดสรร!AJ19+จัดสรร!AK19+จัดสรร!AL19+จัดสรร!AM19+จัดสรร!AN19+จัดสรร!AO19+จัดสรร!AP19+จัดสรร!AQ19+จัดสรร!AR19+จัดสรร!AT19+จัดสรร!AU19+จัดสรร!AV19</f>
        <v>400635</v>
      </c>
      <c r="L17" s="156">
        <f>+จัดสรร!AH19+จัดสรร!WR19</f>
        <v>62940</v>
      </c>
      <c r="M17" s="127">
        <f t="shared" si="1"/>
        <v>2224975</v>
      </c>
      <c r="N17" s="129">
        <v>1390475</v>
      </c>
      <c r="O17" s="129">
        <v>0</v>
      </c>
      <c r="P17" s="129">
        <v>148436.4</v>
      </c>
      <c r="Q17" s="129">
        <v>148436.4</v>
      </c>
      <c r="R17" s="130">
        <v>1242038.6000000001</v>
      </c>
      <c r="S17" s="130">
        <v>2</v>
      </c>
      <c r="T17" s="130">
        <v>-19.331192578075836</v>
      </c>
      <c r="U17" s="138">
        <v>-17.331192578075836</v>
      </c>
      <c r="W17" s="133" t="e">
        <v>#REF!</v>
      </c>
      <c r="X17" s="134" t="s">
        <v>319</v>
      </c>
      <c r="Y17" s="135" t="e">
        <v>#N/A</v>
      </c>
      <c r="Z17" s="135" t="e">
        <v>#N/A</v>
      </c>
      <c r="AA17" s="135" t="e">
        <v>#N/A</v>
      </c>
      <c r="AB17" s="139"/>
      <c r="AC17" s="139"/>
      <c r="AD17" s="139"/>
      <c r="AE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c r="IW17" s="139"/>
      <c r="IX17" s="139"/>
      <c r="IY17" s="139"/>
      <c r="IZ17" s="139"/>
      <c r="JA17" s="139"/>
      <c r="JB17" s="139"/>
      <c r="JC17" s="139"/>
      <c r="JD17" s="139"/>
      <c r="JE17" s="139"/>
      <c r="JF17" s="139"/>
      <c r="JG17" s="139"/>
      <c r="JH17" s="139"/>
      <c r="JI17" s="139"/>
      <c r="JJ17" s="139"/>
      <c r="JK17" s="139"/>
      <c r="JL17" s="139"/>
      <c r="JM17" s="139"/>
      <c r="JN17" s="139"/>
      <c r="JO17" s="139"/>
      <c r="JP17" s="139"/>
      <c r="JQ17" s="139"/>
      <c r="JR17" s="139"/>
      <c r="JS17" s="139"/>
      <c r="JT17" s="139"/>
      <c r="JU17" s="139"/>
      <c r="JV17" s="139"/>
      <c r="JW17" s="139"/>
      <c r="JX17" s="139"/>
      <c r="JY17" s="139"/>
      <c r="JZ17" s="139"/>
      <c r="KA17" s="139"/>
      <c r="KB17" s="139"/>
      <c r="KC17" s="139"/>
      <c r="KD17" s="139"/>
      <c r="KE17" s="139"/>
      <c r="KF17" s="139"/>
      <c r="KG17" s="139"/>
      <c r="KH17" s="139"/>
      <c r="KI17" s="139"/>
      <c r="KJ17" s="139"/>
      <c r="KK17" s="139"/>
      <c r="KL17" s="139"/>
      <c r="KM17" s="139"/>
      <c r="KN17" s="139"/>
      <c r="KO17" s="139"/>
      <c r="KP17" s="139"/>
      <c r="KQ17" s="139"/>
      <c r="KR17" s="139"/>
      <c r="KS17" s="139"/>
      <c r="KT17" s="139"/>
      <c r="KU17" s="139"/>
      <c r="KV17" s="139"/>
      <c r="KW17" s="139"/>
      <c r="KX17" s="139"/>
      <c r="KY17" s="139"/>
      <c r="KZ17" s="139"/>
      <c r="LA17" s="139"/>
      <c r="LB17" s="139"/>
      <c r="LC17" s="139"/>
      <c r="LD17" s="139"/>
      <c r="LE17" s="139"/>
      <c r="LF17" s="139"/>
      <c r="LG17" s="139"/>
      <c r="LH17" s="139"/>
      <c r="LI17" s="139"/>
      <c r="LJ17" s="139"/>
      <c r="LK17" s="139"/>
      <c r="LL17" s="139"/>
      <c r="LM17" s="139"/>
      <c r="LN17" s="139"/>
      <c r="LO17" s="139"/>
      <c r="LP17" s="139"/>
      <c r="LQ17" s="139"/>
      <c r="LR17" s="139"/>
      <c r="LS17" s="139"/>
      <c r="LT17" s="139"/>
      <c r="LU17" s="139"/>
      <c r="LV17" s="139"/>
      <c r="LW17" s="139"/>
      <c r="LX17" s="139"/>
      <c r="LY17" s="139"/>
      <c r="LZ17" s="139"/>
      <c r="MA17" s="139"/>
      <c r="MB17" s="139"/>
      <c r="MC17" s="139"/>
      <c r="MD17" s="139"/>
      <c r="ME17" s="139"/>
      <c r="MF17" s="139"/>
      <c r="MG17" s="139"/>
      <c r="MH17" s="139"/>
      <c r="MI17" s="139"/>
      <c r="MJ17" s="139"/>
      <c r="MK17" s="139"/>
      <c r="ML17" s="139"/>
      <c r="MM17" s="139"/>
      <c r="MN17" s="139"/>
      <c r="MO17" s="139"/>
      <c r="MP17" s="139"/>
      <c r="MQ17" s="139"/>
      <c r="MR17" s="139"/>
      <c r="MS17" s="139"/>
      <c r="MT17" s="139"/>
      <c r="MU17" s="139"/>
      <c r="MV17" s="139"/>
      <c r="MW17" s="139"/>
      <c r="MX17" s="139"/>
      <c r="MY17" s="139"/>
      <c r="MZ17" s="139"/>
      <c r="NA17" s="139"/>
      <c r="NB17" s="139"/>
      <c r="NC17" s="139"/>
      <c r="ND17" s="139"/>
      <c r="NE17" s="139"/>
      <c r="NF17" s="139"/>
      <c r="NG17" s="139"/>
      <c r="NH17" s="139"/>
      <c r="NI17" s="139"/>
      <c r="NJ17" s="139"/>
      <c r="NK17" s="139"/>
      <c r="NL17" s="139"/>
      <c r="NM17" s="139"/>
      <c r="NN17" s="139"/>
      <c r="NO17" s="139"/>
      <c r="NP17" s="139"/>
      <c r="NQ17" s="139"/>
      <c r="NR17" s="139"/>
      <c r="NS17" s="139"/>
      <c r="NT17" s="139"/>
      <c r="NU17" s="139"/>
      <c r="NV17" s="139"/>
      <c r="NW17" s="139"/>
      <c r="NX17" s="139"/>
      <c r="NY17" s="139"/>
      <c r="NZ17" s="139"/>
      <c r="OA17" s="139"/>
      <c r="OB17" s="139"/>
      <c r="OC17" s="139"/>
      <c r="OD17" s="139"/>
      <c r="OE17" s="139"/>
      <c r="OF17" s="139"/>
      <c r="OG17" s="139"/>
      <c r="OH17" s="139"/>
      <c r="OI17" s="139"/>
      <c r="OJ17" s="139"/>
      <c r="OK17" s="139"/>
      <c r="OL17" s="139"/>
      <c r="OM17" s="139"/>
      <c r="ON17" s="139"/>
      <c r="OO17" s="139"/>
      <c r="OP17" s="139"/>
      <c r="OQ17" s="139"/>
      <c r="OR17" s="139"/>
      <c r="OS17" s="139"/>
      <c r="OT17" s="139"/>
      <c r="OU17" s="139"/>
      <c r="OV17" s="139"/>
      <c r="OW17" s="139"/>
      <c r="OX17" s="139"/>
      <c r="OY17" s="139"/>
      <c r="OZ17" s="139"/>
      <c r="PA17" s="139"/>
      <c r="PB17" s="139"/>
      <c r="PC17" s="139"/>
      <c r="PD17" s="139"/>
      <c r="PE17" s="139"/>
      <c r="PF17" s="139"/>
      <c r="PG17" s="139"/>
      <c r="PH17" s="139"/>
      <c r="PI17" s="139"/>
      <c r="PJ17" s="139"/>
      <c r="PK17" s="139"/>
      <c r="PL17" s="139"/>
      <c r="PM17" s="139"/>
      <c r="PN17" s="139"/>
      <c r="PO17" s="139"/>
      <c r="PP17" s="139"/>
      <c r="PQ17" s="139"/>
      <c r="PR17" s="139"/>
      <c r="PS17" s="139"/>
      <c r="PT17" s="139"/>
      <c r="PU17" s="139"/>
      <c r="PV17" s="139"/>
      <c r="PW17" s="139"/>
      <c r="PX17" s="139"/>
      <c r="PY17" s="139"/>
      <c r="PZ17" s="139"/>
      <c r="QA17" s="139"/>
      <c r="QB17" s="139"/>
      <c r="QC17" s="139"/>
      <c r="QD17" s="139"/>
      <c r="QE17" s="139"/>
      <c r="QF17" s="139"/>
      <c r="QG17" s="139"/>
      <c r="QH17" s="139"/>
      <c r="QI17" s="139"/>
      <c r="QJ17" s="139"/>
      <c r="QK17" s="139"/>
      <c r="QL17" s="139"/>
      <c r="QM17" s="139"/>
      <c r="QN17" s="139"/>
      <c r="QO17" s="139"/>
      <c r="QP17" s="139"/>
      <c r="QQ17" s="139"/>
      <c r="QR17" s="139"/>
      <c r="QS17" s="139"/>
      <c r="QT17" s="139"/>
      <c r="QU17" s="139"/>
      <c r="QV17" s="139"/>
      <c r="QW17" s="139"/>
      <c r="QX17" s="139"/>
      <c r="QY17" s="139"/>
      <c r="QZ17" s="139"/>
      <c r="RA17" s="139"/>
      <c r="RB17" s="139"/>
      <c r="RC17" s="139"/>
      <c r="RD17" s="139"/>
      <c r="RE17" s="139"/>
      <c r="RF17" s="139"/>
      <c r="RG17" s="139"/>
      <c r="RH17" s="139"/>
      <c r="RI17" s="139"/>
      <c r="RJ17" s="139"/>
      <c r="RK17" s="139"/>
      <c r="RL17" s="139"/>
      <c r="RM17" s="139"/>
      <c r="RN17" s="139"/>
      <c r="RO17" s="139"/>
      <c r="RP17" s="139"/>
      <c r="RQ17" s="139"/>
      <c r="RR17" s="139"/>
      <c r="RS17" s="139"/>
      <c r="RT17" s="139"/>
      <c r="RU17" s="139"/>
      <c r="RV17" s="139"/>
      <c r="RW17" s="139"/>
      <c r="RX17" s="139"/>
      <c r="RY17" s="139"/>
      <c r="RZ17" s="139"/>
      <c r="SA17" s="139"/>
      <c r="SB17" s="139"/>
      <c r="SC17" s="139"/>
      <c r="SD17" s="139"/>
      <c r="SE17" s="139"/>
      <c r="SF17" s="139"/>
      <c r="SG17" s="139"/>
      <c r="SH17" s="139"/>
      <c r="SI17" s="139"/>
      <c r="SJ17" s="139"/>
      <c r="SK17" s="139"/>
      <c r="SL17" s="139"/>
      <c r="SM17" s="139"/>
      <c r="SN17" s="139"/>
      <c r="SO17" s="139"/>
      <c r="SP17" s="139"/>
      <c r="SQ17" s="139"/>
      <c r="SR17" s="139"/>
      <c r="SS17" s="139"/>
      <c r="ST17" s="139"/>
      <c r="SU17" s="139"/>
      <c r="SV17" s="139"/>
      <c r="SW17" s="139"/>
      <c r="SX17" s="139"/>
      <c r="SY17" s="139"/>
      <c r="SZ17" s="139"/>
      <c r="TA17" s="139"/>
      <c r="TB17" s="139"/>
      <c r="TC17" s="139"/>
      <c r="TD17" s="139"/>
      <c r="TE17" s="139"/>
      <c r="TF17" s="139"/>
      <c r="TG17" s="139"/>
      <c r="TH17" s="139"/>
      <c r="TI17" s="139"/>
      <c r="TJ17" s="139"/>
      <c r="TK17" s="139"/>
      <c r="TL17" s="139"/>
      <c r="TM17" s="139"/>
      <c r="TN17" s="139"/>
      <c r="TO17" s="139"/>
      <c r="TP17" s="139"/>
      <c r="TQ17" s="139"/>
      <c r="TR17" s="139"/>
      <c r="TS17" s="139"/>
      <c r="TT17" s="139"/>
      <c r="TU17" s="139"/>
      <c r="TV17" s="139"/>
      <c r="TW17" s="139"/>
      <c r="TX17" s="139"/>
      <c r="TY17" s="139"/>
      <c r="TZ17" s="139"/>
      <c r="UA17" s="139"/>
      <c r="UB17" s="139"/>
      <c r="UC17" s="139"/>
      <c r="UD17" s="139"/>
      <c r="UE17" s="139"/>
      <c r="UF17" s="139"/>
      <c r="UG17" s="139"/>
      <c r="UH17" s="139"/>
      <c r="UI17" s="139"/>
      <c r="UJ17" s="139"/>
      <c r="UK17" s="139"/>
      <c r="UL17" s="139"/>
      <c r="UM17" s="139"/>
      <c r="UN17" s="139"/>
      <c r="UO17" s="139"/>
      <c r="UP17" s="139"/>
      <c r="UQ17" s="139"/>
      <c r="UR17" s="139"/>
      <c r="US17" s="139"/>
      <c r="UT17" s="139"/>
      <c r="UU17" s="139"/>
      <c r="UV17" s="139"/>
      <c r="UW17" s="139"/>
      <c r="UX17" s="139"/>
      <c r="UY17" s="139"/>
      <c r="UZ17" s="139"/>
      <c r="VA17" s="139"/>
      <c r="VB17" s="139"/>
      <c r="VC17" s="139"/>
      <c r="VD17" s="139"/>
      <c r="VE17" s="139"/>
      <c r="VF17" s="139"/>
      <c r="VG17" s="139"/>
      <c r="VH17" s="139"/>
      <c r="VI17" s="139"/>
      <c r="VJ17" s="139"/>
      <c r="VK17" s="139"/>
      <c r="VL17" s="139"/>
      <c r="VM17" s="139"/>
      <c r="VN17" s="139"/>
      <c r="VO17" s="139"/>
      <c r="VP17" s="139"/>
      <c r="VQ17" s="139"/>
      <c r="VR17" s="139"/>
      <c r="VS17" s="139"/>
      <c r="VT17" s="139"/>
      <c r="VU17" s="139"/>
      <c r="VV17" s="139"/>
      <c r="VW17" s="139"/>
      <c r="VX17" s="139"/>
      <c r="VY17" s="139"/>
      <c r="VZ17" s="139"/>
      <c r="WA17" s="139"/>
      <c r="WB17" s="139"/>
      <c r="WC17" s="139"/>
      <c r="WD17" s="139"/>
      <c r="WE17" s="139"/>
      <c r="WF17" s="139"/>
      <c r="WG17" s="139"/>
      <c r="WH17" s="139"/>
      <c r="WI17" s="139"/>
      <c r="WJ17" s="139"/>
      <c r="WK17" s="139"/>
      <c r="WL17" s="139"/>
      <c r="WM17" s="139"/>
      <c r="WN17" s="139"/>
      <c r="WO17" s="139"/>
      <c r="WP17" s="139"/>
      <c r="WQ17" s="139"/>
      <c r="WR17" s="139"/>
      <c r="WS17" s="139"/>
      <c r="WT17" s="139"/>
      <c r="WU17" s="139"/>
      <c r="WV17" s="139"/>
      <c r="WW17" s="139"/>
      <c r="WX17" s="139"/>
      <c r="WY17" s="139"/>
      <c r="WZ17" s="139"/>
      <c r="XA17" s="139"/>
      <c r="XB17" s="139"/>
      <c r="XC17" s="139"/>
      <c r="XD17" s="139"/>
      <c r="XE17" s="139"/>
      <c r="XF17" s="139"/>
      <c r="XG17" s="139"/>
      <c r="XH17" s="139"/>
      <c r="XI17" s="139"/>
      <c r="XJ17" s="139"/>
      <c r="XK17" s="139"/>
      <c r="XL17" s="139"/>
      <c r="XM17" s="139"/>
      <c r="XN17" s="139"/>
      <c r="XO17" s="139"/>
      <c r="XP17" s="139"/>
      <c r="XQ17" s="139"/>
      <c r="XR17" s="139"/>
      <c r="XS17" s="139"/>
      <c r="XT17" s="139"/>
      <c r="XU17" s="139"/>
      <c r="XV17" s="139"/>
      <c r="XW17" s="139"/>
      <c r="XX17" s="139"/>
      <c r="XY17" s="139"/>
      <c r="XZ17" s="139"/>
      <c r="YA17" s="139"/>
      <c r="YB17" s="139"/>
      <c r="YC17" s="139"/>
      <c r="YD17" s="139"/>
      <c r="YE17" s="139"/>
      <c r="YF17" s="139"/>
      <c r="YG17" s="139"/>
      <c r="YH17" s="139"/>
      <c r="YI17" s="139"/>
      <c r="YJ17" s="139"/>
      <c r="YK17" s="139"/>
      <c r="YL17" s="139"/>
      <c r="YM17" s="139"/>
      <c r="YN17" s="139"/>
      <c r="YO17" s="139"/>
      <c r="YP17" s="139"/>
      <c r="YQ17" s="139"/>
      <c r="YR17" s="139"/>
      <c r="YS17" s="139"/>
      <c r="YT17" s="139"/>
      <c r="YU17" s="139"/>
      <c r="YV17" s="139"/>
      <c r="YW17" s="139"/>
      <c r="YX17" s="139"/>
      <c r="YY17" s="139"/>
      <c r="YZ17" s="139"/>
      <c r="ZA17" s="139"/>
      <c r="ZB17" s="139"/>
      <c r="ZC17" s="139"/>
      <c r="ZD17" s="139"/>
      <c r="ZE17" s="139"/>
      <c r="ZF17" s="139"/>
      <c r="ZG17" s="139"/>
      <c r="ZH17" s="139"/>
      <c r="ZI17" s="139"/>
      <c r="ZJ17" s="139"/>
      <c r="ZK17" s="139"/>
      <c r="ZL17" s="139"/>
      <c r="ZM17" s="139"/>
      <c r="ZN17" s="139"/>
      <c r="ZO17" s="139"/>
      <c r="ZP17" s="139"/>
      <c r="ZQ17" s="139"/>
      <c r="ZR17" s="139"/>
      <c r="ZS17" s="139"/>
      <c r="ZT17" s="139"/>
      <c r="ZU17" s="139"/>
      <c r="ZV17" s="139"/>
      <c r="ZW17" s="139"/>
      <c r="ZX17" s="139"/>
      <c r="ZY17" s="139"/>
      <c r="ZZ17" s="139"/>
      <c r="AAA17" s="139"/>
      <c r="AAB17" s="139"/>
      <c r="AAC17" s="139"/>
      <c r="AAD17" s="139"/>
      <c r="AAE17" s="139"/>
      <c r="AAF17" s="139"/>
      <c r="AAG17" s="139"/>
      <c r="AAH17" s="139"/>
      <c r="AAI17" s="139"/>
      <c r="AAJ17" s="139"/>
      <c r="AAK17" s="139"/>
      <c r="AAL17" s="139"/>
      <c r="AAM17" s="139"/>
      <c r="AAN17" s="139"/>
      <c r="AAO17" s="139"/>
      <c r="AAP17" s="139"/>
      <c r="AAQ17" s="139"/>
      <c r="AAR17" s="139"/>
      <c r="AAS17" s="139"/>
      <c r="AAT17" s="139"/>
      <c r="AAU17" s="139"/>
      <c r="AAV17" s="139"/>
      <c r="AAW17" s="139"/>
      <c r="AAX17" s="139"/>
      <c r="AAY17" s="139"/>
      <c r="AAZ17" s="139"/>
      <c r="ABA17" s="139"/>
      <c r="ABB17" s="139"/>
      <c r="ABC17" s="139"/>
      <c r="ABD17" s="139"/>
      <c r="ABE17" s="139"/>
      <c r="ABF17" s="139"/>
      <c r="ABG17" s="139"/>
      <c r="ABH17" s="139"/>
      <c r="ABI17" s="139"/>
      <c r="ABJ17" s="139"/>
      <c r="ABK17" s="139"/>
      <c r="ABL17" s="139"/>
      <c r="ABM17" s="139"/>
      <c r="ABN17" s="139"/>
      <c r="ABO17" s="139"/>
      <c r="ABP17" s="139"/>
      <c r="ABQ17" s="139"/>
      <c r="ABR17" s="139"/>
      <c r="ABS17" s="139"/>
      <c r="ABT17" s="139"/>
      <c r="ABU17" s="139"/>
      <c r="ABV17" s="139"/>
      <c r="ABW17" s="139"/>
      <c r="ABX17" s="139"/>
      <c r="ABY17" s="139"/>
      <c r="ABZ17" s="139"/>
      <c r="ACA17" s="139"/>
      <c r="ACB17" s="139"/>
      <c r="ACC17" s="139"/>
      <c r="ACD17" s="139"/>
      <c r="ACE17" s="139"/>
      <c r="ACF17" s="139"/>
      <c r="ACG17" s="139"/>
      <c r="ACH17" s="139"/>
      <c r="ACI17" s="139"/>
      <c r="ACJ17" s="139"/>
      <c r="ACK17" s="139"/>
      <c r="ACL17" s="139"/>
      <c r="ACM17" s="139"/>
      <c r="ACN17" s="139"/>
      <c r="ACO17" s="139"/>
      <c r="ACP17" s="139"/>
      <c r="ACQ17" s="139"/>
      <c r="ACR17" s="139"/>
      <c r="ACS17" s="139"/>
      <c r="ACT17" s="139"/>
      <c r="ACU17" s="139"/>
      <c r="ACV17" s="139"/>
      <c r="ACW17" s="139"/>
      <c r="ACX17" s="139"/>
      <c r="ACY17" s="139"/>
      <c r="ACZ17" s="139"/>
      <c r="ADA17" s="139"/>
      <c r="ADB17" s="139"/>
      <c r="ADC17" s="139"/>
      <c r="ADD17" s="139"/>
      <c r="ADE17" s="139"/>
      <c r="ADF17" s="139"/>
      <c r="ADG17" s="139"/>
      <c r="ADH17" s="139"/>
      <c r="ADI17" s="139"/>
      <c r="ADJ17" s="139"/>
      <c r="ADK17" s="139"/>
      <c r="ADL17" s="139"/>
      <c r="ADM17" s="139"/>
      <c r="ADN17" s="139"/>
      <c r="ADO17" s="139"/>
      <c r="ADP17" s="139"/>
      <c r="ADQ17" s="139"/>
      <c r="ADR17" s="139"/>
      <c r="ADS17" s="139"/>
      <c r="ADT17" s="139"/>
      <c r="ADU17" s="139"/>
      <c r="ADV17" s="139"/>
      <c r="ADW17" s="139"/>
      <c r="ADX17" s="139"/>
      <c r="ADY17" s="139"/>
      <c r="ADZ17" s="139"/>
      <c r="AEA17" s="139"/>
      <c r="AEB17" s="139"/>
      <c r="AEC17" s="139"/>
      <c r="AED17" s="139"/>
      <c r="AEE17" s="139"/>
      <c r="AEF17" s="139"/>
      <c r="AEG17" s="139"/>
      <c r="AEH17" s="139"/>
      <c r="AEI17" s="139"/>
      <c r="AEJ17" s="139"/>
      <c r="AEK17" s="139"/>
      <c r="AEL17" s="139"/>
      <c r="AEM17" s="139"/>
      <c r="AEN17" s="139"/>
      <c r="AEO17" s="139"/>
      <c r="AEP17" s="139"/>
      <c r="AEQ17" s="139"/>
      <c r="AER17" s="139"/>
      <c r="AES17" s="139"/>
      <c r="AET17" s="139"/>
      <c r="AEU17" s="139"/>
      <c r="AEV17" s="139"/>
      <c r="AEW17" s="139"/>
      <c r="AEX17" s="139"/>
      <c r="AEY17" s="139"/>
      <c r="AEZ17" s="139"/>
      <c r="AFA17" s="139"/>
      <c r="AFB17" s="139"/>
      <c r="AFC17" s="139"/>
      <c r="AFD17" s="139"/>
      <c r="AFE17" s="139"/>
      <c r="AFF17" s="139"/>
      <c r="AFG17" s="139"/>
      <c r="AFH17" s="139"/>
      <c r="AFI17" s="139"/>
      <c r="AFJ17" s="139"/>
      <c r="AFK17" s="139"/>
      <c r="AFL17" s="139"/>
      <c r="AFM17" s="139"/>
      <c r="AFN17" s="139"/>
      <c r="AFO17" s="139"/>
      <c r="AFP17" s="139"/>
      <c r="AFQ17" s="139"/>
      <c r="AFR17" s="139"/>
      <c r="AFS17" s="139"/>
      <c r="AFT17" s="139"/>
      <c r="AFU17" s="139"/>
      <c r="AFV17" s="139"/>
      <c r="AFW17" s="139"/>
      <c r="AFX17" s="139"/>
      <c r="AFY17" s="139"/>
      <c r="AFZ17" s="139"/>
      <c r="AGA17" s="139"/>
      <c r="AGB17" s="139"/>
      <c r="AGC17" s="139"/>
      <c r="AGD17" s="139"/>
      <c r="AGE17" s="139"/>
      <c r="AGF17" s="139"/>
      <c r="AGG17" s="139"/>
      <c r="AGH17" s="139"/>
      <c r="AGI17" s="139"/>
      <c r="AGJ17" s="139"/>
      <c r="AGK17" s="139"/>
      <c r="AGL17" s="139"/>
      <c r="AGM17" s="139"/>
      <c r="AGN17" s="139"/>
      <c r="AGO17" s="139"/>
      <c r="AGP17" s="139"/>
      <c r="AGQ17" s="139"/>
      <c r="AGR17" s="139"/>
      <c r="AGS17" s="139"/>
      <c r="AGT17" s="139"/>
      <c r="AGU17" s="139"/>
      <c r="AGV17" s="139"/>
      <c r="AGW17" s="139"/>
      <c r="AGX17" s="139"/>
      <c r="AGY17" s="139"/>
      <c r="AGZ17" s="139"/>
      <c r="AHA17" s="139"/>
      <c r="AHB17" s="139"/>
      <c r="AHC17" s="139"/>
      <c r="AHD17" s="139"/>
      <c r="AHE17" s="139"/>
      <c r="AHF17" s="139"/>
      <c r="AHG17" s="139"/>
      <c r="AHH17" s="139"/>
      <c r="AHI17" s="139"/>
      <c r="AHJ17" s="139"/>
      <c r="AHK17" s="139"/>
      <c r="AHL17" s="139"/>
      <c r="AHM17" s="139"/>
      <c r="AHN17" s="139"/>
      <c r="AHO17" s="139"/>
      <c r="AHP17" s="139"/>
      <c r="AHQ17" s="139"/>
      <c r="AHR17" s="139"/>
      <c r="AHS17" s="139"/>
      <c r="AHT17" s="139"/>
      <c r="AHU17" s="139"/>
      <c r="AHV17" s="139"/>
      <c r="AHW17" s="139"/>
      <c r="AHX17" s="139"/>
      <c r="AHY17" s="139"/>
      <c r="AHZ17" s="139"/>
      <c r="AIA17" s="139"/>
      <c r="AIB17" s="139"/>
      <c r="AIC17" s="139"/>
      <c r="AID17" s="139"/>
      <c r="AIE17" s="139"/>
      <c r="AIF17" s="139"/>
      <c r="AIG17" s="139"/>
      <c r="AIH17" s="139"/>
      <c r="AII17" s="139"/>
      <c r="AIJ17" s="139"/>
      <c r="AIK17" s="139"/>
      <c r="AIL17" s="139"/>
      <c r="AIM17" s="139"/>
      <c r="AIN17" s="139"/>
      <c r="AIO17" s="139"/>
      <c r="AIP17" s="139"/>
      <c r="AIQ17" s="139"/>
      <c r="AIR17" s="139"/>
      <c r="AIS17" s="139"/>
      <c r="AIT17" s="139"/>
      <c r="AIU17" s="139"/>
      <c r="AIV17" s="139"/>
      <c r="AIW17" s="139"/>
      <c r="AIX17" s="139"/>
      <c r="AIY17" s="139"/>
      <c r="AIZ17" s="139"/>
      <c r="AJA17" s="139"/>
      <c r="AJB17" s="139"/>
      <c r="AJC17" s="139"/>
      <c r="AJD17" s="139"/>
      <c r="AJE17" s="139"/>
      <c r="AJF17" s="139"/>
      <c r="AJG17" s="139"/>
      <c r="AJH17" s="139"/>
      <c r="AJI17" s="139"/>
      <c r="AJJ17" s="139"/>
      <c r="AJK17" s="139"/>
      <c r="AJL17" s="139"/>
      <c r="AJM17" s="139"/>
      <c r="AJN17" s="139"/>
      <c r="AJO17" s="139"/>
      <c r="AJP17" s="139"/>
      <c r="AJQ17" s="139"/>
      <c r="AJR17" s="139"/>
      <c r="AJS17" s="139"/>
      <c r="AJT17" s="139"/>
      <c r="AJU17" s="139"/>
      <c r="AJV17" s="139"/>
      <c r="AJW17" s="139"/>
      <c r="AJX17" s="139"/>
      <c r="AJY17" s="139"/>
      <c r="AJZ17" s="139"/>
      <c r="AKA17" s="139"/>
      <c r="AKB17" s="139"/>
      <c r="AKC17" s="139"/>
      <c r="AKD17" s="139"/>
      <c r="AKE17" s="139"/>
      <c r="AKF17" s="139"/>
      <c r="AKG17" s="139"/>
      <c r="AKH17" s="139"/>
      <c r="AKI17" s="139"/>
      <c r="AKJ17" s="139"/>
      <c r="AKK17" s="139"/>
      <c r="AKL17" s="139"/>
      <c r="AKM17" s="139"/>
      <c r="AKN17" s="139"/>
      <c r="AKO17" s="139"/>
      <c r="AKP17" s="139"/>
      <c r="AKQ17" s="139"/>
      <c r="AKR17" s="139"/>
      <c r="AKS17" s="139"/>
      <c r="AKT17" s="139"/>
      <c r="AKU17" s="139"/>
      <c r="AKV17" s="139"/>
      <c r="AKW17" s="139"/>
      <c r="AKX17" s="139"/>
      <c r="AKY17" s="139"/>
      <c r="AKZ17" s="139"/>
      <c r="ALA17" s="139"/>
      <c r="ALB17" s="139"/>
      <c r="ALC17" s="139"/>
      <c r="ALD17" s="139"/>
      <c r="ALE17" s="139"/>
      <c r="ALF17" s="139"/>
      <c r="ALG17" s="139"/>
      <c r="ALH17" s="139"/>
      <c r="ALI17" s="139"/>
      <c r="ALJ17" s="139"/>
      <c r="ALK17" s="139"/>
      <c r="ALL17" s="139"/>
      <c r="ALM17" s="139"/>
      <c r="ALN17" s="139"/>
      <c r="ALO17" s="139"/>
      <c r="ALP17" s="139"/>
      <c r="ALQ17" s="139"/>
      <c r="ALR17" s="139"/>
      <c r="ALS17" s="139"/>
      <c r="ALT17" s="139"/>
      <c r="ALU17" s="139"/>
      <c r="ALV17" s="139"/>
      <c r="ALW17" s="139"/>
      <c r="ALX17" s="139"/>
      <c r="ALY17" s="139"/>
      <c r="ALZ17" s="139"/>
      <c r="AMA17" s="139"/>
      <c r="AMB17" s="139"/>
      <c r="AMC17" s="139"/>
      <c r="AMD17" s="139"/>
      <c r="AME17" s="139"/>
      <c r="AMF17" s="139"/>
      <c r="AMG17" s="139"/>
      <c r="AMH17" s="139"/>
      <c r="AMI17" s="139"/>
      <c r="AMJ17" s="139"/>
      <c r="AMK17" s="139"/>
      <c r="AML17" s="139"/>
      <c r="AMM17" s="139"/>
      <c r="AMN17" s="139"/>
      <c r="AMO17" s="139"/>
      <c r="AMP17" s="139"/>
      <c r="AMQ17" s="139"/>
      <c r="AMR17" s="139"/>
      <c r="AMS17" s="139"/>
      <c r="AMT17" s="139"/>
      <c r="AMU17" s="139"/>
      <c r="AMV17" s="139"/>
      <c r="AMW17" s="139"/>
      <c r="AMX17" s="139"/>
      <c r="AMY17" s="139"/>
      <c r="AMZ17" s="139"/>
      <c r="ANA17" s="139"/>
      <c r="ANB17" s="139"/>
      <c r="ANC17" s="139"/>
      <c r="AND17" s="139"/>
      <c r="ANE17" s="139"/>
      <c r="ANF17" s="139"/>
      <c r="ANG17" s="139"/>
      <c r="ANH17" s="139"/>
      <c r="ANI17" s="139"/>
      <c r="ANJ17" s="139"/>
      <c r="ANK17" s="139"/>
      <c r="ANL17" s="139"/>
      <c r="ANM17" s="139"/>
      <c r="ANN17" s="139"/>
      <c r="ANO17" s="139"/>
      <c r="ANP17" s="139"/>
      <c r="ANQ17" s="139"/>
      <c r="ANR17" s="139"/>
      <c r="ANS17" s="139"/>
      <c r="ANT17" s="139"/>
      <c r="ANU17" s="139"/>
      <c r="ANV17" s="139"/>
      <c r="ANW17" s="139"/>
      <c r="ANX17" s="139"/>
      <c r="ANY17" s="139"/>
      <c r="ANZ17" s="139"/>
      <c r="AOA17" s="139"/>
      <c r="AOB17" s="139"/>
      <c r="AOC17" s="139"/>
      <c r="AOD17" s="139"/>
      <c r="AOE17" s="139"/>
      <c r="AOF17" s="139"/>
      <c r="AOG17" s="139"/>
      <c r="AOH17" s="139"/>
      <c r="AOI17" s="139"/>
      <c r="AOJ17" s="139"/>
      <c r="AOK17" s="139"/>
      <c r="AOL17" s="139"/>
      <c r="AOM17" s="139"/>
      <c r="AON17" s="139"/>
      <c r="AOO17" s="139"/>
      <c r="AOP17" s="139"/>
      <c r="AOQ17" s="139"/>
      <c r="AOR17" s="139"/>
      <c r="AOS17" s="139"/>
      <c r="AOT17" s="139"/>
      <c r="AOU17" s="139"/>
      <c r="AOV17" s="139"/>
      <c r="AOW17" s="139"/>
      <c r="AOX17" s="139"/>
      <c r="AOY17" s="139"/>
      <c r="AOZ17" s="139"/>
      <c r="APA17" s="139"/>
      <c r="APB17" s="139"/>
      <c r="APC17" s="139"/>
      <c r="APD17" s="139"/>
      <c r="APE17" s="139"/>
      <c r="APF17" s="139"/>
      <c r="APG17" s="139"/>
      <c r="APH17" s="139"/>
      <c r="API17" s="139"/>
      <c r="APJ17" s="139"/>
      <c r="APK17" s="139"/>
      <c r="APL17" s="139"/>
      <c r="APM17" s="139"/>
      <c r="APN17" s="139"/>
      <c r="APO17" s="139"/>
      <c r="APP17" s="139"/>
      <c r="APQ17" s="139"/>
      <c r="APR17" s="139"/>
      <c r="APS17" s="139"/>
      <c r="APT17" s="139"/>
      <c r="APU17" s="139"/>
      <c r="APV17" s="139"/>
      <c r="APW17" s="139"/>
      <c r="APX17" s="139"/>
      <c r="APY17" s="139"/>
      <c r="APZ17" s="139"/>
      <c r="AQA17" s="139"/>
      <c r="AQB17" s="139"/>
      <c r="AQC17" s="139"/>
      <c r="AQD17" s="139"/>
      <c r="AQE17" s="139"/>
      <c r="AQF17" s="139"/>
      <c r="AQG17" s="139"/>
      <c r="AQH17" s="139"/>
      <c r="AQI17" s="139"/>
      <c r="AQJ17" s="139"/>
      <c r="AQK17" s="139"/>
      <c r="AQL17" s="139"/>
      <c r="AQM17" s="139"/>
      <c r="AQN17" s="139"/>
      <c r="AQO17" s="139"/>
      <c r="AQP17" s="139"/>
      <c r="AQQ17" s="139"/>
      <c r="AQR17" s="139"/>
      <c r="AQS17" s="139"/>
      <c r="AQT17" s="139"/>
      <c r="AQU17" s="139"/>
      <c r="AQV17" s="139"/>
      <c r="AQW17" s="139"/>
      <c r="AQX17" s="139"/>
      <c r="AQY17" s="139"/>
      <c r="AQZ17" s="139"/>
      <c r="ARA17" s="139"/>
      <c r="ARB17" s="139"/>
      <c r="ARC17" s="139"/>
      <c r="ARD17" s="139"/>
      <c r="ARE17" s="139"/>
      <c r="ARF17" s="139"/>
      <c r="ARG17" s="139"/>
      <c r="ARH17" s="139"/>
      <c r="ARI17" s="139"/>
      <c r="ARJ17" s="139"/>
      <c r="ARK17" s="139"/>
      <c r="ARL17" s="139"/>
      <c r="ARM17" s="139"/>
      <c r="ARN17" s="139"/>
      <c r="ARO17" s="139"/>
      <c r="ARP17" s="139"/>
      <c r="ARQ17" s="139"/>
      <c r="ARR17" s="139"/>
      <c r="ARS17" s="139"/>
      <c r="ART17" s="139"/>
      <c r="ARU17" s="139"/>
      <c r="ARV17" s="139"/>
      <c r="ARW17" s="139"/>
      <c r="ARX17" s="139"/>
      <c r="ARY17" s="139"/>
      <c r="ARZ17" s="139"/>
      <c r="ASA17" s="139"/>
      <c r="ASB17" s="139"/>
      <c r="ASC17" s="139"/>
      <c r="ASD17" s="139"/>
      <c r="ASE17" s="139"/>
      <c r="ASF17" s="139"/>
      <c r="ASG17" s="139"/>
      <c r="ASH17" s="139"/>
      <c r="ASI17" s="139"/>
      <c r="ASJ17" s="139"/>
      <c r="ASK17" s="139"/>
      <c r="ASL17" s="139"/>
      <c r="ASM17" s="139"/>
      <c r="ASN17" s="139"/>
      <c r="ASO17" s="139"/>
      <c r="ASP17" s="139"/>
      <c r="ASQ17" s="139"/>
      <c r="ASR17" s="139"/>
      <c r="ASS17" s="139"/>
      <c r="AST17" s="139"/>
      <c r="ASU17" s="139"/>
      <c r="ASV17" s="139"/>
      <c r="ASW17" s="139"/>
      <c r="ASX17" s="139"/>
      <c r="ASY17" s="139"/>
      <c r="ASZ17" s="139"/>
      <c r="ATA17" s="139"/>
      <c r="ATB17" s="139"/>
      <c r="ATC17" s="139"/>
      <c r="ATD17" s="139"/>
      <c r="ATE17" s="139"/>
      <c r="ATF17" s="139"/>
      <c r="ATG17" s="139"/>
      <c r="ATH17" s="139"/>
      <c r="ATI17" s="139"/>
      <c r="ATJ17" s="139"/>
      <c r="ATK17" s="139"/>
      <c r="ATL17" s="139"/>
      <c r="ATM17" s="139"/>
      <c r="ATN17" s="139"/>
      <c r="ATO17" s="139"/>
      <c r="ATP17" s="139"/>
      <c r="ATQ17" s="139"/>
      <c r="ATR17" s="139"/>
      <c r="ATS17" s="139"/>
      <c r="ATT17" s="139"/>
      <c r="ATU17" s="139"/>
      <c r="ATV17" s="139"/>
      <c r="ATW17" s="139"/>
      <c r="ATX17" s="139"/>
      <c r="ATY17" s="139"/>
      <c r="ATZ17" s="139"/>
      <c r="AUA17" s="139"/>
      <c r="AUB17" s="139"/>
      <c r="AUC17" s="139"/>
      <c r="AUD17" s="139"/>
      <c r="AUE17" s="139"/>
      <c r="AUF17" s="139"/>
      <c r="AUG17" s="139"/>
      <c r="AUH17" s="139"/>
      <c r="AUI17" s="139"/>
      <c r="AUJ17" s="139"/>
      <c r="AUK17" s="139"/>
      <c r="AUL17" s="139"/>
      <c r="AUM17" s="139"/>
      <c r="AUN17" s="139"/>
      <c r="AUO17" s="139"/>
      <c r="AUP17" s="139"/>
      <c r="AUQ17" s="139"/>
      <c r="AUR17" s="139"/>
      <c r="AUS17" s="139"/>
      <c r="AUT17" s="139"/>
      <c r="AUU17" s="139"/>
      <c r="AUV17" s="139"/>
      <c r="AUW17" s="139"/>
      <c r="AUX17" s="139"/>
      <c r="AUY17" s="139"/>
      <c r="AUZ17" s="139"/>
      <c r="AVA17" s="139"/>
      <c r="AVB17" s="139"/>
      <c r="AVC17" s="139"/>
      <c r="AVD17" s="139"/>
      <c r="AVE17" s="139"/>
      <c r="AVF17" s="139"/>
      <c r="AVG17" s="139"/>
      <c r="AVH17" s="139"/>
      <c r="AVI17" s="139"/>
      <c r="AVJ17" s="139"/>
      <c r="AVK17" s="139"/>
      <c r="AVL17" s="139"/>
      <c r="AVM17" s="139"/>
      <c r="AVN17" s="139"/>
      <c r="AVO17" s="139"/>
      <c r="AVP17" s="139"/>
      <c r="AVQ17" s="139"/>
      <c r="AVR17" s="139"/>
      <c r="AVS17" s="139"/>
      <c r="AVT17" s="139"/>
      <c r="AVU17" s="139"/>
      <c r="AVV17" s="139"/>
      <c r="AVW17" s="139"/>
      <c r="AVX17" s="139"/>
      <c r="AVY17" s="139"/>
      <c r="AVZ17" s="139"/>
      <c r="AWA17" s="139"/>
      <c r="AWB17" s="139"/>
      <c r="AWC17" s="139"/>
      <c r="AWD17" s="139"/>
      <c r="AWE17" s="139"/>
      <c r="AWF17" s="139"/>
      <c r="AWG17" s="139"/>
      <c r="AWH17" s="139"/>
      <c r="AWI17" s="139"/>
      <c r="AWJ17" s="139"/>
      <c r="AWK17" s="139"/>
      <c r="AWL17" s="139"/>
      <c r="AWM17" s="139"/>
      <c r="AWN17" s="139"/>
      <c r="AWO17" s="139"/>
      <c r="AWP17" s="139"/>
      <c r="AWQ17" s="139"/>
      <c r="AWR17" s="139"/>
      <c r="AWS17" s="139"/>
      <c r="AWT17" s="139"/>
      <c r="AWU17" s="139"/>
      <c r="AWV17" s="139"/>
      <c r="AWW17" s="139"/>
      <c r="AWX17" s="139"/>
      <c r="AWY17" s="139"/>
      <c r="AWZ17" s="139"/>
      <c r="AXA17" s="139"/>
      <c r="AXB17" s="139"/>
      <c r="AXC17" s="139"/>
      <c r="AXD17" s="139"/>
      <c r="AXE17" s="139"/>
      <c r="AXF17" s="139"/>
      <c r="AXG17" s="139"/>
      <c r="AXH17" s="139"/>
      <c r="AXI17" s="139"/>
      <c r="AXJ17" s="139"/>
      <c r="AXK17" s="139"/>
      <c r="AXL17" s="139"/>
      <c r="AXM17" s="139"/>
      <c r="AXN17" s="139"/>
      <c r="AXO17" s="139"/>
      <c r="AXP17" s="139"/>
      <c r="AXQ17" s="139"/>
      <c r="AXR17" s="139"/>
      <c r="AXS17" s="139"/>
      <c r="AXT17" s="139"/>
      <c r="AXU17" s="139"/>
      <c r="AXV17" s="139"/>
      <c r="AXW17" s="139"/>
      <c r="AXX17" s="139"/>
      <c r="AXY17" s="139"/>
      <c r="AXZ17" s="139"/>
      <c r="AYA17" s="139"/>
      <c r="AYB17" s="139"/>
      <c r="AYC17" s="139"/>
      <c r="AYD17" s="139"/>
      <c r="AYE17" s="139"/>
      <c r="AYF17" s="139"/>
      <c r="AYG17" s="139"/>
      <c r="AYH17" s="139"/>
      <c r="AYI17" s="139"/>
      <c r="AYJ17" s="139"/>
      <c r="AYK17" s="139"/>
      <c r="AYL17" s="139"/>
      <c r="AYM17" s="139"/>
      <c r="AYN17" s="139"/>
      <c r="AYO17" s="139"/>
      <c r="AYP17" s="139"/>
      <c r="AYQ17" s="139"/>
      <c r="AYR17" s="139"/>
      <c r="AYS17" s="139"/>
      <c r="AYT17" s="139"/>
      <c r="AYU17" s="139"/>
      <c r="AYV17" s="139"/>
      <c r="AYW17" s="139"/>
      <c r="AYX17" s="139"/>
      <c r="AYY17" s="139"/>
      <c r="AYZ17" s="139"/>
      <c r="AZA17" s="139"/>
      <c r="AZB17" s="139"/>
      <c r="AZC17" s="139"/>
      <c r="AZD17" s="139"/>
      <c r="AZE17" s="139"/>
      <c r="AZF17" s="139"/>
      <c r="AZG17" s="139"/>
      <c r="AZH17" s="139"/>
      <c r="AZI17" s="139"/>
      <c r="AZJ17" s="139"/>
      <c r="AZK17" s="139"/>
      <c r="AZL17" s="139"/>
      <c r="AZM17" s="139"/>
      <c r="AZN17" s="139"/>
      <c r="AZO17" s="139"/>
      <c r="AZP17" s="139"/>
      <c r="AZQ17" s="139"/>
      <c r="AZR17" s="139"/>
      <c r="AZS17" s="139"/>
      <c r="AZT17" s="139"/>
      <c r="AZU17" s="139"/>
      <c r="AZV17" s="139"/>
      <c r="AZW17" s="139"/>
      <c r="AZX17" s="139"/>
      <c r="AZY17" s="139"/>
      <c r="AZZ17" s="139"/>
      <c r="BAA17" s="139"/>
      <c r="BAB17" s="139"/>
      <c r="BAC17" s="139"/>
      <c r="BAD17" s="139"/>
      <c r="BAE17" s="139"/>
      <c r="BAF17" s="139"/>
      <c r="BAG17" s="139"/>
      <c r="BAH17" s="139"/>
      <c r="BAI17" s="139"/>
      <c r="BAJ17" s="139"/>
      <c r="BAK17" s="139"/>
      <c r="BAL17" s="139"/>
      <c r="BAM17" s="139"/>
      <c r="BAN17" s="139"/>
      <c r="BAO17" s="139"/>
      <c r="BAP17" s="139"/>
      <c r="BAQ17" s="139"/>
      <c r="BAR17" s="139"/>
      <c r="BAS17" s="139"/>
      <c r="BAT17" s="139"/>
      <c r="BAU17" s="139"/>
      <c r="BAV17" s="139"/>
      <c r="BAW17" s="139"/>
      <c r="BAX17" s="139"/>
      <c r="BAY17" s="139"/>
      <c r="BAZ17" s="139"/>
      <c r="BBA17" s="139"/>
      <c r="BBB17" s="139"/>
      <c r="BBC17" s="139"/>
      <c r="BBD17" s="139"/>
      <c r="BBE17" s="139"/>
      <c r="BBF17" s="139"/>
      <c r="BBG17" s="139"/>
      <c r="BBH17" s="139"/>
      <c r="BBI17" s="139"/>
      <c r="BBJ17" s="139"/>
      <c r="BBK17" s="139"/>
      <c r="BBL17" s="139"/>
      <c r="BBM17" s="139"/>
      <c r="BBN17" s="139"/>
      <c r="BBO17" s="139"/>
      <c r="BBP17" s="139"/>
      <c r="BBQ17" s="139"/>
      <c r="BBR17" s="139"/>
      <c r="BBS17" s="139"/>
      <c r="BBT17" s="139"/>
      <c r="BBU17" s="139"/>
      <c r="BBV17" s="139"/>
      <c r="BBW17" s="139"/>
      <c r="BBX17" s="139"/>
      <c r="BBY17" s="139"/>
      <c r="BBZ17" s="139"/>
      <c r="BCA17" s="139"/>
      <c r="BCB17" s="139"/>
      <c r="BCC17" s="139"/>
      <c r="BCD17" s="139"/>
      <c r="BCE17" s="139"/>
      <c r="BCF17" s="139"/>
      <c r="BCG17" s="139"/>
      <c r="BCH17" s="139"/>
      <c r="BCI17" s="139"/>
      <c r="BCJ17" s="139"/>
      <c r="BCK17" s="139"/>
      <c r="BCL17" s="139"/>
      <c r="BCM17" s="139"/>
      <c r="BCN17" s="139"/>
      <c r="BCO17" s="139"/>
      <c r="BCP17" s="139"/>
      <c r="BCQ17" s="139"/>
      <c r="BCR17" s="139"/>
      <c r="BCS17" s="139"/>
      <c r="BCT17" s="139"/>
      <c r="BCU17" s="139"/>
      <c r="BCV17" s="139"/>
      <c r="BCW17" s="139"/>
      <c r="BCX17" s="139"/>
      <c r="BCY17" s="139"/>
      <c r="BCZ17" s="139"/>
      <c r="BDA17" s="139"/>
      <c r="BDB17" s="139"/>
      <c r="BDC17" s="139"/>
      <c r="BDD17" s="139"/>
      <c r="BDE17" s="139"/>
      <c r="BDF17" s="139"/>
      <c r="BDG17" s="139"/>
      <c r="BDH17" s="139"/>
      <c r="BDI17" s="139"/>
      <c r="BDJ17" s="139"/>
      <c r="BDK17" s="139"/>
      <c r="BDL17" s="139"/>
      <c r="BDM17" s="139"/>
      <c r="BDN17" s="139"/>
      <c r="BDO17" s="139"/>
      <c r="BDP17" s="139"/>
      <c r="BDQ17" s="139"/>
      <c r="BDR17" s="139"/>
      <c r="BDS17" s="139"/>
      <c r="BDT17" s="139"/>
      <c r="BDU17" s="139"/>
      <c r="BDV17" s="139"/>
      <c r="BDW17" s="139"/>
      <c r="BDX17" s="139"/>
      <c r="BDY17" s="139"/>
      <c r="BDZ17" s="139"/>
      <c r="BEA17" s="139"/>
      <c r="BEB17" s="139"/>
      <c r="BEC17" s="139"/>
      <c r="BED17" s="139"/>
      <c r="BEE17" s="139"/>
      <c r="BEF17" s="139"/>
      <c r="BEG17" s="139"/>
      <c r="BEH17" s="139"/>
      <c r="BEI17" s="139"/>
      <c r="BEJ17" s="139"/>
      <c r="BEK17" s="139"/>
      <c r="BEL17" s="139"/>
      <c r="BEM17" s="139"/>
      <c r="BEN17" s="139"/>
      <c r="BEO17" s="139"/>
      <c r="BEP17" s="139"/>
      <c r="BEQ17" s="139"/>
      <c r="BER17" s="139"/>
      <c r="BES17" s="139"/>
      <c r="BET17" s="139"/>
      <c r="BEU17" s="139"/>
      <c r="BEV17" s="139"/>
      <c r="BEW17" s="139"/>
      <c r="BEX17" s="139"/>
      <c r="BEY17" s="139"/>
      <c r="BEZ17" s="139"/>
      <c r="BFA17" s="139"/>
      <c r="BFB17" s="139"/>
      <c r="BFC17" s="139"/>
      <c r="BFD17" s="139"/>
      <c r="BFE17" s="139"/>
      <c r="BFF17" s="139"/>
      <c r="BFG17" s="139"/>
      <c r="BFH17" s="139"/>
      <c r="BFI17" s="139"/>
      <c r="BFJ17" s="139"/>
      <c r="BFK17" s="139"/>
      <c r="BFL17" s="139"/>
      <c r="BFM17" s="139"/>
      <c r="BFN17" s="139"/>
      <c r="BFO17" s="139"/>
      <c r="BFP17" s="139"/>
      <c r="BFQ17" s="139"/>
      <c r="BFR17" s="139"/>
      <c r="BFS17" s="139"/>
      <c r="BFT17" s="139"/>
      <c r="BFU17" s="139"/>
      <c r="BFV17" s="139"/>
      <c r="BFW17" s="139"/>
      <c r="BFX17" s="139"/>
      <c r="BFY17" s="139"/>
      <c r="BFZ17" s="139"/>
      <c r="BGA17" s="139"/>
      <c r="BGB17" s="139"/>
      <c r="BGC17" s="139"/>
      <c r="BGD17" s="139"/>
      <c r="BGE17" s="139"/>
      <c r="BGF17" s="139"/>
      <c r="BGG17" s="139"/>
      <c r="BGH17" s="139"/>
      <c r="BGI17" s="139"/>
      <c r="BGJ17" s="139"/>
      <c r="BGK17" s="139"/>
      <c r="BGL17" s="139"/>
      <c r="BGM17" s="139"/>
      <c r="BGN17" s="139"/>
      <c r="BGO17" s="139"/>
      <c r="BGP17" s="139"/>
      <c r="BGQ17" s="139"/>
      <c r="BGR17" s="139"/>
      <c r="BGS17" s="139"/>
      <c r="BGT17" s="139"/>
      <c r="BGU17" s="139"/>
      <c r="BGV17" s="139"/>
      <c r="BGW17" s="139"/>
      <c r="BGX17" s="139"/>
      <c r="BGY17" s="139"/>
      <c r="BGZ17" s="139"/>
      <c r="BHA17" s="139"/>
      <c r="BHB17" s="139"/>
      <c r="BHC17" s="139"/>
      <c r="BHD17" s="139"/>
      <c r="BHE17" s="139"/>
      <c r="BHF17" s="139"/>
      <c r="BHG17" s="139"/>
      <c r="BHH17" s="139"/>
      <c r="BHI17" s="139"/>
      <c r="BHJ17" s="139"/>
      <c r="BHK17" s="139"/>
      <c r="BHL17" s="139"/>
      <c r="BHM17" s="139"/>
      <c r="BHN17" s="139"/>
      <c r="BHO17" s="139"/>
      <c r="BHP17" s="139"/>
      <c r="BHQ17" s="139"/>
      <c r="BHR17" s="139"/>
      <c r="BHS17" s="139"/>
      <c r="BHT17" s="139"/>
      <c r="BHU17" s="139"/>
      <c r="BHV17" s="139"/>
      <c r="BHW17" s="139"/>
      <c r="BHX17" s="139"/>
      <c r="BHY17" s="139"/>
      <c r="BHZ17" s="139"/>
      <c r="BIA17" s="139"/>
      <c r="BIB17" s="139"/>
      <c r="BIC17" s="139"/>
      <c r="BID17" s="139"/>
      <c r="BIE17" s="139"/>
      <c r="BIF17" s="139"/>
      <c r="BIG17" s="139"/>
      <c r="BIH17" s="139"/>
      <c r="BII17" s="139"/>
      <c r="BIJ17" s="139"/>
      <c r="BIK17" s="139"/>
      <c r="BIL17" s="139"/>
      <c r="BIM17" s="139"/>
      <c r="BIN17" s="139"/>
      <c r="BIO17" s="139"/>
      <c r="BIP17" s="139"/>
      <c r="BIQ17" s="139"/>
      <c r="BIR17" s="139"/>
      <c r="BIS17" s="139"/>
      <c r="BIT17" s="139"/>
      <c r="BIU17" s="139"/>
      <c r="BIV17" s="139"/>
      <c r="BIW17" s="139"/>
      <c r="BIX17" s="139"/>
      <c r="BIY17" s="139"/>
      <c r="BIZ17" s="139"/>
      <c r="BJA17" s="139"/>
      <c r="BJB17" s="139"/>
      <c r="BJC17" s="139"/>
      <c r="BJD17" s="139"/>
      <c r="BJE17" s="139"/>
      <c r="BJF17" s="139"/>
      <c r="BJG17" s="139"/>
      <c r="BJH17" s="139"/>
      <c r="BJI17" s="139"/>
      <c r="BJJ17" s="139"/>
      <c r="BJK17" s="139"/>
      <c r="BJL17" s="139"/>
      <c r="BJM17" s="139"/>
      <c r="BJN17" s="139"/>
      <c r="BJO17" s="139"/>
      <c r="BJP17" s="139"/>
      <c r="BJQ17" s="139"/>
      <c r="BJR17" s="139"/>
      <c r="BJS17" s="139"/>
      <c r="BJT17" s="139"/>
      <c r="BJU17" s="139"/>
      <c r="BJV17" s="139"/>
      <c r="BJW17" s="139"/>
      <c r="BJX17" s="139"/>
      <c r="BJY17" s="139"/>
      <c r="BJZ17" s="139"/>
      <c r="BKA17" s="139"/>
      <c r="BKB17" s="139"/>
      <c r="BKC17" s="139"/>
      <c r="BKD17" s="139"/>
      <c r="BKE17" s="139"/>
      <c r="BKF17" s="139"/>
      <c r="BKG17" s="139"/>
      <c r="BKH17" s="139"/>
      <c r="BKI17" s="139"/>
      <c r="BKJ17" s="139"/>
      <c r="BKK17" s="139"/>
      <c r="BKL17" s="139"/>
      <c r="BKM17" s="139"/>
      <c r="BKN17" s="139"/>
      <c r="BKO17" s="139"/>
      <c r="BKP17" s="139"/>
      <c r="BKQ17" s="139"/>
      <c r="BKR17" s="139"/>
      <c r="BKS17" s="139"/>
      <c r="BKT17" s="139"/>
      <c r="BKU17" s="139"/>
      <c r="BKV17" s="139"/>
      <c r="BKW17" s="139"/>
      <c r="BKX17" s="139"/>
      <c r="BKY17" s="139"/>
      <c r="BKZ17" s="139"/>
      <c r="BLA17" s="139"/>
      <c r="BLB17" s="139"/>
      <c r="BLC17" s="139"/>
      <c r="BLD17" s="139"/>
      <c r="BLE17" s="139"/>
      <c r="BLF17" s="139"/>
      <c r="BLG17" s="139"/>
      <c r="BLH17" s="139"/>
      <c r="BLI17" s="139"/>
      <c r="BLJ17" s="139"/>
      <c r="BLK17" s="139"/>
      <c r="BLL17" s="139"/>
      <c r="BLM17" s="139"/>
      <c r="BLN17" s="139"/>
      <c r="BLO17" s="139"/>
      <c r="BLP17" s="139"/>
      <c r="BLQ17" s="139"/>
      <c r="BLR17" s="139"/>
      <c r="BLS17" s="139"/>
      <c r="BLT17" s="139"/>
      <c r="BLU17" s="139"/>
      <c r="BLV17" s="139"/>
      <c r="BLW17" s="139"/>
      <c r="BLX17" s="139"/>
      <c r="BLY17" s="139"/>
      <c r="BLZ17" s="139"/>
      <c r="BMA17" s="139"/>
      <c r="BMB17" s="139"/>
      <c r="BMC17" s="139"/>
      <c r="BMD17" s="139"/>
      <c r="BME17" s="139"/>
      <c r="BMF17" s="139"/>
      <c r="BMG17" s="139"/>
      <c r="BMH17" s="139"/>
      <c r="BMI17" s="139"/>
      <c r="BMJ17" s="139"/>
      <c r="BMK17" s="139"/>
      <c r="BML17" s="139"/>
      <c r="BMM17" s="139"/>
      <c r="BMN17" s="139"/>
      <c r="BMO17" s="139"/>
      <c r="BMP17" s="139"/>
      <c r="BMQ17" s="139"/>
      <c r="BMR17" s="139"/>
      <c r="BMS17" s="139"/>
      <c r="BMT17" s="139"/>
      <c r="BMU17" s="139"/>
      <c r="BMV17" s="139"/>
      <c r="BMW17" s="139"/>
      <c r="BMX17" s="139"/>
      <c r="BMY17" s="139"/>
      <c r="BMZ17" s="139"/>
      <c r="BNA17" s="139"/>
      <c r="BNB17" s="139"/>
      <c r="BNC17" s="139"/>
      <c r="BND17" s="139"/>
      <c r="BNE17" s="139"/>
      <c r="BNF17" s="139"/>
      <c r="BNG17" s="139"/>
      <c r="BNH17" s="139"/>
      <c r="BNI17" s="139"/>
      <c r="BNJ17" s="139"/>
      <c r="BNK17" s="139"/>
      <c r="BNL17" s="139"/>
      <c r="BNM17" s="139"/>
      <c r="BNN17" s="139"/>
      <c r="BNO17" s="139"/>
      <c r="BNP17" s="139"/>
      <c r="BNQ17" s="139"/>
      <c r="BNR17" s="139"/>
      <c r="BNS17" s="139"/>
      <c r="BNT17" s="139"/>
      <c r="BNU17" s="139"/>
      <c r="BNV17" s="139"/>
      <c r="BNW17" s="139"/>
      <c r="BNX17" s="139"/>
      <c r="BNY17" s="139"/>
      <c r="BNZ17" s="139"/>
      <c r="BOA17" s="139"/>
      <c r="BOB17" s="139"/>
      <c r="BOC17" s="139"/>
      <c r="BOD17" s="139"/>
      <c r="BOE17" s="139"/>
      <c r="BOF17" s="139"/>
      <c r="BOG17" s="139"/>
      <c r="BOH17" s="139"/>
      <c r="BOI17" s="139"/>
      <c r="BOJ17" s="139"/>
      <c r="BOK17" s="139"/>
      <c r="BOL17" s="139"/>
      <c r="BOM17" s="139"/>
      <c r="BON17" s="139"/>
      <c r="BOO17" s="139"/>
      <c r="BOP17" s="139"/>
      <c r="BOQ17" s="139"/>
      <c r="BOR17" s="139"/>
      <c r="BOS17" s="139"/>
      <c r="BOT17" s="139"/>
      <c r="BOU17" s="139"/>
      <c r="BOV17" s="139"/>
      <c r="BOW17" s="139"/>
      <c r="BOX17" s="139"/>
      <c r="BOY17" s="139"/>
      <c r="BOZ17" s="139"/>
      <c r="BPA17" s="139"/>
      <c r="BPB17" s="139"/>
      <c r="BPC17" s="139"/>
      <c r="BPD17" s="139"/>
      <c r="BPE17" s="139"/>
      <c r="BPF17" s="139"/>
      <c r="BPG17" s="139"/>
      <c r="BPH17" s="139"/>
      <c r="BPI17" s="139"/>
      <c r="BPJ17" s="139"/>
      <c r="BPK17" s="139"/>
      <c r="BPL17" s="139"/>
      <c r="BPM17" s="139"/>
      <c r="BPN17" s="139"/>
      <c r="BPO17" s="139"/>
      <c r="BPP17" s="139"/>
      <c r="BPQ17" s="139"/>
      <c r="BPR17" s="139"/>
      <c r="BPS17" s="139"/>
      <c r="BPT17" s="139"/>
      <c r="BPU17" s="139"/>
      <c r="BPV17" s="139"/>
      <c r="BPW17" s="139"/>
      <c r="BPX17" s="139"/>
      <c r="BPY17" s="139"/>
      <c r="BPZ17" s="139"/>
      <c r="BQA17" s="139"/>
      <c r="BQB17" s="139"/>
      <c r="BQC17" s="139"/>
      <c r="BQD17" s="139"/>
      <c r="BQE17" s="139"/>
      <c r="BQF17" s="139"/>
      <c r="BQG17" s="139"/>
      <c r="BQH17" s="139"/>
      <c r="BQI17" s="139"/>
      <c r="BQJ17" s="139"/>
      <c r="BQK17" s="139"/>
      <c r="BQL17" s="139"/>
      <c r="BQM17" s="139"/>
      <c r="BQN17" s="139"/>
      <c r="BQO17" s="139"/>
      <c r="BQP17" s="139"/>
      <c r="BQQ17" s="139"/>
      <c r="BQR17" s="139"/>
      <c r="BQS17" s="139"/>
      <c r="BQT17" s="139"/>
      <c r="BQU17" s="139"/>
      <c r="BQV17" s="139"/>
      <c r="BQW17" s="139"/>
      <c r="BQX17" s="139"/>
      <c r="BQY17" s="139"/>
      <c r="BQZ17" s="139"/>
      <c r="BRA17" s="139"/>
      <c r="BRB17" s="139"/>
      <c r="BRC17" s="139"/>
      <c r="BRD17" s="139"/>
      <c r="BRE17" s="139"/>
      <c r="BRF17" s="139"/>
      <c r="BRG17" s="139"/>
      <c r="BRH17" s="139"/>
      <c r="BRI17" s="139"/>
      <c r="BRJ17" s="139"/>
      <c r="BRK17" s="139"/>
      <c r="BRL17" s="139"/>
      <c r="BRM17" s="139"/>
      <c r="BRN17" s="139"/>
      <c r="BRO17" s="139"/>
      <c r="BRP17" s="139"/>
      <c r="BRQ17" s="139"/>
      <c r="BRR17" s="139"/>
      <c r="BRS17" s="139"/>
      <c r="BRT17" s="139"/>
      <c r="BRU17" s="139"/>
      <c r="BRV17" s="139"/>
      <c r="BRW17" s="139"/>
      <c r="BRX17" s="139"/>
      <c r="BRY17" s="139"/>
      <c r="BRZ17" s="139"/>
      <c r="BSA17" s="139"/>
      <c r="BSB17" s="139"/>
      <c r="BSC17" s="139"/>
      <c r="BSD17" s="139"/>
      <c r="BSE17" s="139"/>
      <c r="BSF17" s="139"/>
      <c r="BSG17" s="139"/>
      <c r="BSH17" s="139"/>
      <c r="BSI17" s="139"/>
      <c r="BSJ17" s="139"/>
      <c r="BSK17" s="139"/>
      <c r="BSL17" s="139"/>
      <c r="BSM17" s="139"/>
      <c r="BSN17" s="139"/>
      <c r="BSO17" s="139"/>
      <c r="BSP17" s="139"/>
      <c r="BSQ17" s="139"/>
      <c r="BSR17" s="139"/>
      <c r="BSS17" s="139"/>
      <c r="BST17" s="139"/>
      <c r="BSU17" s="139"/>
      <c r="BSV17" s="139"/>
      <c r="BSW17" s="139"/>
      <c r="BSX17" s="139"/>
      <c r="BSY17" s="139"/>
      <c r="BSZ17" s="139"/>
      <c r="BTA17" s="139"/>
      <c r="BTB17" s="139"/>
      <c r="BTC17" s="139"/>
      <c r="BTD17" s="139"/>
      <c r="BTE17" s="139"/>
      <c r="BTF17" s="139"/>
      <c r="BTG17" s="139"/>
      <c r="BTH17" s="139"/>
      <c r="BTI17" s="139"/>
      <c r="BTJ17" s="139"/>
      <c r="BTK17" s="139"/>
      <c r="BTL17" s="139"/>
      <c r="BTM17" s="139"/>
      <c r="BTN17" s="139"/>
      <c r="BTO17" s="139"/>
      <c r="BTP17" s="139"/>
      <c r="BTQ17" s="139"/>
      <c r="BTR17" s="139"/>
      <c r="BTS17" s="139"/>
      <c r="BTT17" s="139"/>
      <c r="BTU17" s="139"/>
      <c r="BTV17" s="139"/>
      <c r="BTW17" s="139"/>
      <c r="BTX17" s="139"/>
      <c r="BTY17" s="139"/>
      <c r="BTZ17" s="139"/>
      <c r="BUA17" s="139"/>
      <c r="BUB17" s="139"/>
      <c r="BUC17" s="139"/>
      <c r="BUD17" s="139"/>
      <c r="BUE17" s="139"/>
      <c r="BUF17" s="139"/>
      <c r="BUG17" s="139"/>
      <c r="BUH17" s="139"/>
      <c r="BUI17" s="139"/>
      <c r="BUJ17" s="139"/>
      <c r="BUK17" s="139"/>
      <c r="BUL17" s="139"/>
      <c r="BUM17" s="139"/>
      <c r="BUN17" s="139"/>
      <c r="BUO17" s="139"/>
      <c r="BUP17" s="139"/>
      <c r="BUQ17" s="139"/>
      <c r="BUR17" s="139"/>
      <c r="BUS17" s="139"/>
      <c r="BUT17" s="139"/>
      <c r="BUU17" s="139"/>
      <c r="BUV17" s="139"/>
      <c r="BUW17" s="139"/>
      <c r="BUX17" s="139"/>
      <c r="BUY17" s="139"/>
      <c r="BUZ17" s="139"/>
      <c r="BVA17" s="139"/>
      <c r="BVB17" s="139"/>
      <c r="BVC17" s="139"/>
      <c r="BVD17" s="139"/>
      <c r="BVE17" s="139"/>
      <c r="BVF17" s="139"/>
      <c r="BVG17" s="139"/>
      <c r="BVH17" s="139"/>
      <c r="BVI17" s="139"/>
      <c r="BVJ17" s="139"/>
      <c r="BVK17" s="139"/>
      <c r="BVL17" s="139"/>
      <c r="BVM17" s="139"/>
      <c r="BVN17" s="139"/>
      <c r="BVO17" s="139"/>
      <c r="BVP17" s="139"/>
      <c r="BVQ17" s="139"/>
      <c r="BVR17" s="139"/>
      <c r="BVS17" s="139"/>
      <c r="BVT17" s="139"/>
      <c r="BVU17" s="139"/>
      <c r="BVV17" s="139"/>
      <c r="BVW17" s="139"/>
      <c r="BVX17" s="139"/>
      <c r="BVY17" s="139"/>
      <c r="BVZ17" s="139"/>
      <c r="BWA17" s="139"/>
      <c r="BWB17" s="139"/>
      <c r="BWC17" s="139"/>
      <c r="BWD17" s="139"/>
      <c r="BWE17" s="139"/>
      <c r="BWF17" s="139"/>
      <c r="BWG17" s="139"/>
      <c r="BWH17" s="139"/>
      <c r="BWI17" s="139"/>
      <c r="BWJ17" s="139"/>
      <c r="BWK17" s="139"/>
      <c r="BWL17" s="139"/>
      <c r="BWM17" s="139"/>
      <c r="BWN17" s="139"/>
      <c r="BWO17" s="139"/>
      <c r="BWP17" s="139"/>
      <c r="BWQ17" s="139"/>
      <c r="BWR17" s="139"/>
      <c r="BWS17" s="139"/>
      <c r="BWT17" s="139"/>
      <c r="BWU17" s="139"/>
      <c r="BWV17" s="139"/>
      <c r="BWW17" s="139"/>
      <c r="BWX17" s="139"/>
      <c r="BWY17" s="139"/>
      <c r="BWZ17" s="139"/>
      <c r="BXA17" s="139"/>
      <c r="BXB17" s="139"/>
      <c r="BXC17" s="139"/>
      <c r="BXD17" s="139"/>
      <c r="BXE17" s="139"/>
      <c r="BXF17" s="139"/>
      <c r="BXG17" s="139"/>
      <c r="BXH17" s="139"/>
      <c r="BXI17" s="139"/>
      <c r="BXJ17" s="139"/>
      <c r="BXK17" s="139"/>
      <c r="BXL17" s="139"/>
      <c r="BXM17" s="139"/>
      <c r="BXN17" s="139"/>
      <c r="BXO17" s="139"/>
      <c r="BXP17" s="139"/>
      <c r="BXQ17" s="139"/>
      <c r="BXR17" s="139"/>
      <c r="BXS17" s="139"/>
      <c r="BXT17" s="139"/>
      <c r="BXU17" s="139"/>
      <c r="BXV17" s="139"/>
      <c r="BXW17" s="139"/>
      <c r="BXX17" s="139"/>
      <c r="BXY17" s="139"/>
      <c r="BXZ17" s="139"/>
      <c r="BYA17" s="139"/>
      <c r="BYB17" s="139"/>
      <c r="BYC17" s="139"/>
      <c r="BYD17" s="139"/>
      <c r="BYE17" s="139"/>
      <c r="BYF17" s="139"/>
      <c r="BYG17" s="139"/>
      <c r="BYH17" s="139"/>
      <c r="BYI17" s="139"/>
      <c r="BYJ17" s="139"/>
      <c r="BYK17" s="139"/>
      <c r="BYL17" s="139"/>
      <c r="BYM17" s="139"/>
      <c r="BYN17" s="139"/>
      <c r="BYO17" s="139"/>
      <c r="BYP17" s="139"/>
      <c r="BYQ17" s="139"/>
      <c r="BYR17" s="139"/>
      <c r="BYS17" s="139"/>
      <c r="BYT17" s="139"/>
      <c r="BYU17" s="139"/>
      <c r="BYV17" s="139"/>
      <c r="BYW17" s="139"/>
      <c r="BYX17" s="139"/>
      <c r="BYY17" s="139"/>
      <c r="BYZ17" s="139"/>
      <c r="BZA17" s="139"/>
      <c r="BZB17" s="139"/>
      <c r="BZC17" s="139"/>
      <c r="BZD17" s="139"/>
      <c r="BZE17" s="139"/>
      <c r="BZF17" s="139"/>
      <c r="BZG17" s="139"/>
      <c r="BZH17" s="139"/>
      <c r="BZI17" s="139"/>
      <c r="BZJ17" s="139"/>
      <c r="BZK17" s="139"/>
      <c r="BZL17" s="139"/>
      <c r="BZM17" s="139"/>
      <c r="BZN17" s="139"/>
      <c r="BZO17" s="139"/>
      <c r="BZP17" s="139"/>
      <c r="BZQ17" s="139"/>
      <c r="BZR17" s="139"/>
      <c r="BZS17" s="139"/>
      <c r="BZT17" s="139"/>
      <c r="BZU17" s="139"/>
      <c r="BZV17" s="139"/>
      <c r="BZW17" s="139"/>
      <c r="BZX17" s="139"/>
      <c r="BZY17" s="139"/>
      <c r="BZZ17" s="139"/>
      <c r="CAA17" s="139"/>
      <c r="CAB17" s="139"/>
      <c r="CAC17" s="139"/>
      <c r="CAD17" s="139"/>
      <c r="CAE17" s="139"/>
      <c r="CAF17" s="139"/>
      <c r="CAG17" s="139"/>
      <c r="CAH17" s="139"/>
      <c r="CAI17" s="139"/>
      <c r="CAJ17" s="139"/>
      <c r="CAK17" s="139"/>
      <c r="CAL17" s="139"/>
      <c r="CAM17" s="139"/>
      <c r="CAN17" s="139"/>
      <c r="CAO17" s="139"/>
      <c r="CAP17" s="139"/>
      <c r="CAQ17" s="139"/>
      <c r="CAR17" s="139"/>
      <c r="CAS17" s="139"/>
      <c r="CAT17" s="139"/>
      <c r="CAU17" s="139"/>
      <c r="CAV17" s="139"/>
      <c r="CAW17" s="139"/>
      <c r="CAX17" s="139"/>
      <c r="CAY17" s="139"/>
      <c r="CAZ17" s="139"/>
      <c r="CBA17" s="139"/>
      <c r="CBB17" s="139"/>
      <c r="CBC17" s="139"/>
      <c r="CBD17" s="139"/>
      <c r="CBE17" s="139"/>
      <c r="CBF17" s="139"/>
      <c r="CBG17" s="139"/>
      <c r="CBH17" s="139"/>
      <c r="CBI17" s="139"/>
      <c r="CBJ17" s="139"/>
      <c r="CBK17" s="139"/>
      <c r="CBL17" s="139"/>
      <c r="CBM17" s="139"/>
      <c r="CBN17" s="139"/>
      <c r="CBO17" s="139"/>
      <c r="CBP17" s="139"/>
      <c r="CBQ17" s="139"/>
      <c r="CBR17" s="139"/>
      <c r="CBS17" s="139"/>
      <c r="CBT17" s="139"/>
      <c r="CBU17" s="139"/>
      <c r="CBV17" s="139"/>
      <c r="CBW17" s="139"/>
      <c r="CBX17" s="139"/>
      <c r="CBY17" s="139"/>
      <c r="CBZ17" s="139"/>
      <c r="CCA17" s="139"/>
      <c r="CCB17" s="139"/>
      <c r="CCC17" s="139"/>
      <c r="CCD17" s="139"/>
      <c r="CCE17" s="139"/>
      <c r="CCF17" s="139"/>
      <c r="CCG17" s="139"/>
      <c r="CCH17" s="139"/>
      <c r="CCI17" s="139"/>
      <c r="CCJ17" s="139"/>
      <c r="CCK17" s="139"/>
      <c r="CCL17" s="139"/>
      <c r="CCM17" s="139"/>
      <c r="CCN17" s="139"/>
      <c r="CCO17" s="139"/>
      <c r="CCP17" s="139"/>
      <c r="CCQ17" s="139"/>
      <c r="CCR17" s="139"/>
      <c r="CCS17" s="139"/>
      <c r="CCT17" s="139"/>
      <c r="CCU17" s="139"/>
      <c r="CCV17" s="139"/>
      <c r="CCW17" s="139"/>
      <c r="CCX17" s="139"/>
      <c r="CCY17" s="139"/>
      <c r="CCZ17" s="139"/>
      <c r="CDA17" s="139"/>
      <c r="CDB17" s="139"/>
      <c r="CDC17" s="139"/>
      <c r="CDD17" s="139"/>
      <c r="CDE17" s="139"/>
      <c r="CDF17" s="139"/>
      <c r="CDG17" s="139"/>
      <c r="CDH17" s="139"/>
      <c r="CDI17" s="139"/>
      <c r="CDJ17" s="139"/>
      <c r="CDK17" s="139"/>
      <c r="CDL17" s="139"/>
      <c r="CDM17" s="139"/>
      <c r="CDN17" s="139"/>
      <c r="CDO17" s="139"/>
      <c r="CDP17" s="139"/>
      <c r="CDQ17" s="139"/>
      <c r="CDR17" s="139"/>
      <c r="CDS17" s="139"/>
      <c r="CDT17" s="139"/>
      <c r="CDU17" s="139"/>
      <c r="CDV17" s="139"/>
      <c r="CDW17" s="139"/>
      <c r="CDX17" s="139"/>
      <c r="CDY17" s="139"/>
      <c r="CDZ17" s="139"/>
      <c r="CEA17" s="139"/>
      <c r="CEB17" s="139"/>
      <c r="CEC17" s="139"/>
      <c r="CED17" s="139"/>
      <c r="CEE17" s="139"/>
      <c r="CEF17" s="139"/>
      <c r="CEG17" s="139"/>
      <c r="CEH17" s="139"/>
      <c r="CEI17" s="139"/>
      <c r="CEJ17" s="139"/>
      <c r="CEK17" s="139"/>
      <c r="CEL17" s="139"/>
      <c r="CEM17" s="139"/>
      <c r="CEN17" s="139"/>
      <c r="CEO17" s="139"/>
      <c r="CEP17" s="139"/>
      <c r="CEQ17" s="139"/>
      <c r="CER17" s="139"/>
      <c r="CES17" s="139"/>
      <c r="CET17" s="139"/>
      <c r="CEU17" s="139"/>
      <c r="CEV17" s="139"/>
      <c r="CEW17" s="139"/>
      <c r="CEX17" s="139"/>
      <c r="CEY17" s="139"/>
      <c r="CEZ17" s="139"/>
      <c r="CFA17" s="139"/>
      <c r="CFB17" s="139"/>
      <c r="CFC17" s="139"/>
      <c r="CFD17" s="139"/>
      <c r="CFE17" s="139"/>
      <c r="CFF17" s="139"/>
      <c r="CFG17" s="139"/>
      <c r="CFH17" s="139"/>
      <c r="CFI17" s="139"/>
      <c r="CFJ17" s="139"/>
      <c r="CFK17" s="139"/>
      <c r="CFL17" s="139"/>
      <c r="CFM17" s="139"/>
      <c r="CFN17" s="139"/>
      <c r="CFO17" s="139"/>
      <c r="CFP17" s="139"/>
      <c r="CFQ17" s="139"/>
      <c r="CFR17" s="139"/>
      <c r="CFS17" s="139"/>
      <c r="CFT17" s="139"/>
      <c r="CFU17" s="139"/>
      <c r="CFV17" s="139"/>
      <c r="CFW17" s="139"/>
      <c r="CFX17" s="139"/>
      <c r="CFY17" s="139"/>
      <c r="CFZ17" s="139"/>
      <c r="CGA17" s="139"/>
      <c r="CGB17" s="139"/>
      <c r="CGC17" s="139"/>
      <c r="CGD17" s="139"/>
      <c r="CGE17" s="139"/>
      <c r="CGF17" s="139"/>
      <c r="CGG17" s="139"/>
      <c r="CGH17" s="139"/>
      <c r="CGI17" s="139"/>
      <c r="CGJ17" s="139"/>
      <c r="CGK17" s="139"/>
      <c r="CGL17" s="139"/>
      <c r="CGM17" s="139"/>
      <c r="CGN17" s="139"/>
      <c r="CGO17" s="139"/>
      <c r="CGP17" s="139"/>
      <c r="CGQ17" s="139"/>
      <c r="CGR17" s="139"/>
      <c r="CGS17" s="139"/>
      <c r="CGT17" s="139"/>
      <c r="CGU17" s="139"/>
      <c r="CGV17" s="139"/>
      <c r="CGW17" s="139"/>
      <c r="CGX17" s="139"/>
      <c r="CGY17" s="139"/>
      <c r="CGZ17" s="139"/>
      <c r="CHA17" s="139"/>
      <c r="CHB17" s="139"/>
      <c r="CHC17" s="139"/>
      <c r="CHD17" s="139"/>
      <c r="CHE17" s="139"/>
      <c r="CHF17" s="139"/>
      <c r="CHG17" s="139"/>
      <c r="CHH17" s="139"/>
      <c r="CHI17" s="139"/>
      <c r="CHJ17" s="139"/>
      <c r="CHK17" s="139"/>
      <c r="CHL17" s="139"/>
      <c r="CHM17" s="139"/>
      <c r="CHN17" s="139"/>
      <c r="CHO17" s="139"/>
      <c r="CHP17" s="139"/>
      <c r="CHQ17" s="139"/>
      <c r="CHR17" s="139"/>
      <c r="CHS17" s="139"/>
      <c r="CHT17" s="139"/>
      <c r="CHU17" s="139"/>
      <c r="CHV17" s="139"/>
      <c r="CHW17" s="139"/>
      <c r="CHX17" s="139"/>
      <c r="CHY17" s="139"/>
      <c r="CHZ17" s="139"/>
      <c r="CIA17" s="139"/>
      <c r="CIB17" s="139"/>
      <c r="CIC17" s="139"/>
      <c r="CID17" s="139"/>
      <c r="CIE17" s="139"/>
      <c r="CIF17" s="139"/>
      <c r="CIG17" s="139"/>
      <c r="CIH17" s="139"/>
      <c r="CII17" s="139"/>
      <c r="CIJ17" s="139"/>
      <c r="CIK17" s="139"/>
      <c r="CIL17" s="139"/>
      <c r="CIM17" s="139"/>
      <c r="CIN17" s="139"/>
      <c r="CIO17" s="139"/>
      <c r="CIP17" s="139"/>
      <c r="CIQ17" s="139"/>
      <c r="CIR17" s="139"/>
      <c r="CIS17" s="139"/>
      <c r="CIT17" s="139"/>
      <c r="CIU17" s="139"/>
      <c r="CIV17" s="139"/>
      <c r="CIW17" s="139"/>
      <c r="CIX17" s="139"/>
      <c r="CIY17" s="139"/>
      <c r="CIZ17" s="139"/>
      <c r="CJA17" s="139"/>
      <c r="CJB17" s="139"/>
      <c r="CJC17" s="139"/>
      <c r="CJD17" s="139"/>
      <c r="CJE17" s="139"/>
      <c r="CJF17" s="139"/>
      <c r="CJG17" s="139"/>
      <c r="CJH17" s="139"/>
      <c r="CJI17" s="139"/>
      <c r="CJJ17" s="139"/>
      <c r="CJK17" s="139"/>
      <c r="CJL17" s="139"/>
      <c r="CJM17" s="139"/>
      <c r="CJN17" s="139"/>
      <c r="CJO17" s="139"/>
      <c r="CJP17" s="139"/>
      <c r="CJQ17" s="139"/>
      <c r="CJR17" s="139"/>
      <c r="CJS17" s="139"/>
      <c r="CJT17" s="139"/>
      <c r="CJU17" s="139"/>
      <c r="CJV17" s="139"/>
      <c r="CJW17" s="139"/>
      <c r="CJX17" s="139"/>
      <c r="CJY17" s="139"/>
      <c r="CJZ17" s="139"/>
      <c r="CKA17" s="139"/>
      <c r="CKB17" s="139"/>
      <c r="CKC17" s="139"/>
      <c r="CKD17" s="139"/>
      <c r="CKE17" s="139"/>
      <c r="CKF17" s="139"/>
      <c r="CKG17" s="139"/>
      <c r="CKH17" s="139"/>
      <c r="CKI17" s="139"/>
      <c r="CKJ17" s="139"/>
      <c r="CKK17" s="139"/>
      <c r="CKL17" s="139"/>
      <c r="CKM17" s="139"/>
      <c r="CKN17" s="139"/>
      <c r="CKO17" s="139"/>
      <c r="CKP17" s="139"/>
      <c r="CKQ17" s="139"/>
      <c r="CKR17" s="139"/>
      <c r="CKS17" s="139"/>
      <c r="CKT17" s="139"/>
      <c r="CKU17" s="139"/>
      <c r="CKV17" s="139"/>
      <c r="CKW17" s="139"/>
      <c r="CKX17" s="139"/>
      <c r="CKY17" s="139"/>
      <c r="CKZ17" s="139"/>
      <c r="CLA17" s="139"/>
      <c r="CLB17" s="139"/>
      <c r="CLC17" s="139"/>
      <c r="CLD17" s="139"/>
      <c r="CLE17" s="139"/>
      <c r="CLF17" s="139"/>
      <c r="CLG17" s="139"/>
      <c r="CLH17" s="139"/>
      <c r="CLI17" s="139"/>
      <c r="CLJ17" s="139"/>
      <c r="CLK17" s="139"/>
      <c r="CLL17" s="139"/>
      <c r="CLM17" s="139"/>
      <c r="CLN17" s="139"/>
      <c r="CLO17" s="139"/>
      <c r="CLP17" s="139"/>
      <c r="CLQ17" s="139"/>
      <c r="CLR17" s="139"/>
      <c r="CLS17" s="139"/>
      <c r="CLT17" s="139"/>
      <c r="CLU17" s="139"/>
      <c r="CLV17" s="139"/>
      <c r="CLW17" s="139"/>
      <c r="CLX17" s="139"/>
      <c r="CLY17" s="139"/>
      <c r="CLZ17" s="139"/>
      <c r="CMA17" s="139"/>
      <c r="CMB17" s="139"/>
      <c r="CMC17" s="139"/>
      <c r="CMD17" s="139"/>
      <c r="CME17" s="139"/>
      <c r="CMF17" s="139"/>
      <c r="CMG17" s="139"/>
      <c r="CMH17" s="139"/>
      <c r="CMI17" s="139"/>
      <c r="CMJ17" s="139"/>
      <c r="CMK17" s="139"/>
      <c r="CML17" s="139"/>
      <c r="CMM17" s="139"/>
      <c r="CMN17" s="139"/>
      <c r="CMO17" s="139"/>
      <c r="CMP17" s="139"/>
      <c r="CMQ17" s="139"/>
      <c r="CMR17" s="139"/>
      <c r="CMS17" s="139"/>
      <c r="CMT17" s="139"/>
      <c r="CMU17" s="139"/>
      <c r="CMV17" s="139"/>
      <c r="CMW17" s="139"/>
      <c r="CMX17" s="139"/>
      <c r="CMY17" s="139"/>
      <c r="CMZ17" s="139"/>
      <c r="CNA17" s="139"/>
      <c r="CNB17" s="139"/>
      <c r="CNC17" s="139"/>
      <c r="CND17" s="139"/>
      <c r="CNE17" s="139"/>
      <c r="CNF17" s="139"/>
      <c r="CNG17" s="139"/>
      <c r="CNH17" s="139"/>
      <c r="CNI17" s="139"/>
      <c r="CNJ17" s="139"/>
      <c r="CNK17" s="139"/>
      <c r="CNL17" s="139"/>
      <c r="CNM17" s="139"/>
      <c r="CNN17" s="139"/>
      <c r="CNO17" s="139"/>
      <c r="CNP17" s="139"/>
      <c r="CNQ17" s="139"/>
      <c r="CNR17" s="139"/>
      <c r="CNS17" s="139"/>
      <c r="CNT17" s="139"/>
      <c r="CNU17" s="139"/>
      <c r="CNV17" s="139"/>
      <c r="CNW17" s="139"/>
      <c r="CNX17" s="139"/>
      <c r="CNY17" s="139"/>
      <c r="CNZ17" s="139"/>
      <c r="COA17" s="139"/>
      <c r="COB17" s="139"/>
      <c r="COC17" s="139"/>
      <c r="COD17" s="139"/>
      <c r="COE17" s="139"/>
      <c r="COF17" s="139"/>
      <c r="COG17" s="139"/>
      <c r="COH17" s="139"/>
      <c r="COI17" s="139"/>
      <c r="COJ17" s="139"/>
      <c r="COK17" s="139"/>
      <c r="COL17" s="139"/>
      <c r="COM17" s="139"/>
      <c r="CON17" s="139"/>
      <c r="COO17" s="139"/>
      <c r="COP17" s="139"/>
      <c r="COQ17" s="139"/>
      <c r="COR17" s="139"/>
      <c r="COS17" s="139"/>
      <c r="COT17" s="139"/>
      <c r="COU17" s="139"/>
      <c r="COV17" s="139"/>
      <c r="COW17" s="139"/>
      <c r="COX17" s="139"/>
      <c r="COY17" s="139"/>
      <c r="COZ17" s="139"/>
      <c r="CPA17" s="139"/>
      <c r="CPB17" s="139"/>
      <c r="CPC17" s="139"/>
      <c r="CPD17" s="139"/>
      <c r="CPE17" s="139"/>
      <c r="CPF17" s="139"/>
      <c r="CPG17" s="139"/>
      <c r="CPH17" s="139"/>
      <c r="CPI17" s="139"/>
      <c r="CPJ17" s="139"/>
      <c r="CPK17" s="139"/>
      <c r="CPL17" s="139"/>
      <c r="CPM17" s="139"/>
      <c r="CPN17" s="139"/>
      <c r="CPO17" s="139"/>
      <c r="CPP17" s="139"/>
      <c r="CPQ17" s="139"/>
      <c r="CPR17" s="139"/>
      <c r="CPS17" s="139"/>
      <c r="CPT17" s="139"/>
      <c r="CPU17" s="139"/>
      <c r="CPV17" s="139"/>
      <c r="CPW17" s="139"/>
      <c r="CPX17" s="139"/>
      <c r="CPY17" s="139"/>
      <c r="CPZ17" s="139"/>
      <c r="CQA17" s="139"/>
      <c r="CQB17" s="139"/>
      <c r="CQC17" s="139"/>
      <c r="CQD17" s="139"/>
      <c r="CQE17" s="139"/>
      <c r="CQF17" s="139"/>
      <c r="CQG17" s="139"/>
      <c r="CQH17" s="139"/>
      <c r="CQI17" s="139"/>
      <c r="CQJ17" s="139"/>
      <c r="CQK17" s="139"/>
      <c r="CQL17" s="139"/>
      <c r="CQM17" s="139"/>
      <c r="CQN17" s="139"/>
      <c r="CQO17" s="139"/>
      <c r="CQP17" s="139"/>
      <c r="CQQ17" s="139"/>
      <c r="CQR17" s="139"/>
      <c r="CQS17" s="139"/>
      <c r="CQT17" s="139"/>
      <c r="CQU17" s="139"/>
      <c r="CQV17" s="139"/>
      <c r="CQW17" s="139"/>
      <c r="CQX17" s="139"/>
      <c r="CQY17" s="139"/>
      <c r="CQZ17" s="139"/>
      <c r="CRA17" s="139"/>
      <c r="CRB17" s="139"/>
      <c r="CRC17" s="139"/>
      <c r="CRD17" s="139"/>
      <c r="CRE17" s="139"/>
      <c r="CRF17" s="139"/>
      <c r="CRG17" s="139"/>
      <c r="CRH17" s="139"/>
      <c r="CRI17" s="139"/>
      <c r="CRJ17" s="139"/>
      <c r="CRK17" s="139"/>
      <c r="CRL17" s="139"/>
      <c r="CRM17" s="139"/>
      <c r="CRN17" s="139"/>
      <c r="CRO17" s="139"/>
      <c r="CRP17" s="139"/>
      <c r="CRQ17" s="139"/>
      <c r="CRR17" s="139"/>
      <c r="CRS17" s="139"/>
      <c r="CRT17" s="139"/>
      <c r="CRU17" s="139"/>
      <c r="CRV17" s="139"/>
      <c r="CRW17" s="139"/>
      <c r="CRX17" s="139"/>
      <c r="CRY17" s="139"/>
      <c r="CRZ17" s="139"/>
      <c r="CSA17" s="139"/>
      <c r="CSB17" s="139"/>
      <c r="CSC17" s="139"/>
      <c r="CSD17" s="139"/>
      <c r="CSE17" s="139"/>
      <c r="CSF17" s="139"/>
      <c r="CSG17" s="139"/>
      <c r="CSH17" s="139"/>
      <c r="CSI17" s="139"/>
      <c r="CSJ17" s="139"/>
      <c r="CSK17" s="139"/>
      <c r="CSL17" s="139"/>
      <c r="CSM17" s="139"/>
      <c r="CSN17" s="139"/>
      <c r="CSO17" s="139"/>
      <c r="CSP17" s="139"/>
      <c r="CSQ17" s="139"/>
      <c r="CSR17" s="139"/>
      <c r="CSS17" s="139"/>
      <c r="CST17" s="139"/>
      <c r="CSU17" s="139"/>
      <c r="CSV17" s="139"/>
      <c r="CSW17" s="139"/>
      <c r="CSX17" s="139"/>
      <c r="CSY17" s="139"/>
      <c r="CSZ17" s="139"/>
      <c r="CTA17" s="139"/>
      <c r="CTB17" s="139"/>
      <c r="CTC17" s="139"/>
      <c r="CTD17" s="139"/>
      <c r="CTE17" s="139"/>
      <c r="CTF17" s="139"/>
      <c r="CTG17" s="139"/>
      <c r="CTH17" s="139"/>
      <c r="CTI17" s="139"/>
      <c r="CTJ17" s="139"/>
      <c r="CTK17" s="139"/>
      <c r="CTL17" s="139"/>
      <c r="CTM17" s="139"/>
      <c r="CTN17" s="139"/>
      <c r="CTO17" s="139"/>
      <c r="CTP17" s="139"/>
      <c r="CTQ17" s="139"/>
      <c r="CTR17" s="139"/>
      <c r="CTS17" s="139"/>
      <c r="CTT17" s="139"/>
      <c r="CTU17" s="139"/>
      <c r="CTV17" s="139"/>
      <c r="CTW17" s="139"/>
      <c r="CTX17" s="139"/>
      <c r="CTY17" s="139"/>
      <c r="CTZ17" s="139"/>
      <c r="CUA17" s="139"/>
      <c r="CUB17" s="139"/>
      <c r="CUC17" s="139"/>
      <c r="CUD17" s="139"/>
      <c r="CUE17" s="139"/>
      <c r="CUF17" s="139"/>
      <c r="CUG17" s="139"/>
      <c r="CUH17" s="139"/>
      <c r="CUI17" s="139"/>
      <c r="CUJ17" s="139"/>
      <c r="CUK17" s="139"/>
      <c r="CUL17" s="139"/>
      <c r="CUM17" s="139"/>
      <c r="CUN17" s="139"/>
      <c r="CUO17" s="139"/>
      <c r="CUP17" s="139"/>
      <c r="CUQ17" s="139"/>
      <c r="CUR17" s="139"/>
      <c r="CUS17" s="139"/>
      <c r="CUT17" s="139"/>
      <c r="CUU17" s="139"/>
      <c r="CUV17" s="139"/>
      <c r="CUW17" s="139"/>
      <c r="CUX17" s="139"/>
      <c r="CUY17" s="139"/>
      <c r="CUZ17" s="139"/>
      <c r="CVA17" s="139"/>
      <c r="CVB17" s="139"/>
      <c r="CVC17" s="139"/>
      <c r="CVD17" s="139"/>
      <c r="CVE17" s="139"/>
      <c r="CVF17" s="139"/>
      <c r="CVG17" s="139"/>
      <c r="CVH17" s="139"/>
      <c r="CVI17" s="139"/>
      <c r="CVJ17" s="139"/>
      <c r="CVK17" s="139"/>
      <c r="CVL17" s="139"/>
      <c r="CVM17" s="139"/>
      <c r="CVN17" s="139"/>
      <c r="CVO17" s="139"/>
      <c r="CVP17" s="139"/>
      <c r="CVQ17" s="139"/>
      <c r="CVR17" s="139"/>
      <c r="CVS17" s="139"/>
      <c r="CVT17" s="139"/>
      <c r="CVU17" s="139"/>
      <c r="CVV17" s="139"/>
      <c r="CVW17" s="139"/>
      <c r="CVX17" s="139"/>
      <c r="CVY17" s="139"/>
      <c r="CVZ17" s="139"/>
      <c r="CWA17" s="139"/>
      <c r="CWB17" s="139"/>
      <c r="CWC17" s="139"/>
      <c r="CWD17" s="139"/>
      <c r="CWE17" s="139"/>
      <c r="CWF17" s="139"/>
      <c r="CWG17" s="139"/>
      <c r="CWH17" s="139"/>
      <c r="CWI17" s="139"/>
      <c r="CWJ17" s="139"/>
      <c r="CWK17" s="139"/>
      <c r="CWL17" s="139"/>
      <c r="CWM17" s="139"/>
      <c r="CWN17" s="139"/>
      <c r="CWO17" s="139"/>
      <c r="CWP17" s="139"/>
      <c r="CWQ17" s="139"/>
      <c r="CWR17" s="139"/>
      <c r="CWS17" s="139"/>
      <c r="CWT17" s="139"/>
      <c r="CWU17" s="139"/>
      <c r="CWV17" s="139"/>
      <c r="CWW17" s="139"/>
      <c r="CWX17" s="139"/>
      <c r="CWY17" s="139"/>
      <c r="CWZ17" s="139"/>
      <c r="CXA17" s="139"/>
      <c r="CXB17" s="139"/>
      <c r="CXC17" s="139"/>
      <c r="CXD17" s="139"/>
      <c r="CXE17" s="139"/>
      <c r="CXF17" s="139"/>
      <c r="CXG17" s="139"/>
      <c r="CXH17" s="139"/>
      <c r="CXI17" s="139"/>
      <c r="CXJ17" s="139"/>
      <c r="CXK17" s="139"/>
      <c r="CXL17" s="139"/>
      <c r="CXM17" s="139"/>
      <c r="CXN17" s="139"/>
      <c r="CXO17" s="139"/>
      <c r="CXP17" s="139"/>
      <c r="CXQ17" s="139"/>
      <c r="CXR17" s="139"/>
      <c r="CXS17" s="139"/>
      <c r="CXT17" s="139"/>
      <c r="CXU17" s="139"/>
      <c r="CXV17" s="139"/>
      <c r="CXW17" s="139"/>
      <c r="CXX17" s="139"/>
      <c r="CXY17" s="139"/>
      <c r="CXZ17" s="139"/>
      <c r="CYA17" s="139"/>
      <c r="CYB17" s="139"/>
      <c r="CYC17" s="139"/>
      <c r="CYD17" s="139"/>
      <c r="CYE17" s="139"/>
      <c r="CYF17" s="139"/>
      <c r="CYG17" s="139"/>
      <c r="CYH17" s="139"/>
      <c r="CYI17" s="139"/>
      <c r="CYJ17" s="139"/>
      <c r="CYK17" s="139"/>
      <c r="CYL17" s="139"/>
      <c r="CYM17" s="139"/>
      <c r="CYN17" s="139"/>
      <c r="CYO17" s="139"/>
      <c r="CYP17" s="139"/>
      <c r="CYQ17" s="139"/>
      <c r="CYR17" s="139"/>
      <c r="CYS17" s="139"/>
      <c r="CYT17" s="139"/>
      <c r="CYU17" s="139"/>
      <c r="CYV17" s="139"/>
      <c r="CYW17" s="139"/>
      <c r="CYX17" s="139"/>
      <c r="CYY17" s="139"/>
      <c r="CYZ17" s="139"/>
      <c r="CZA17" s="139"/>
      <c r="CZB17" s="139"/>
      <c r="CZC17" s="139"/>
      <c r="CZD17" s="139"/>
      <c r="CZE17" s="139"/>
      <c r="CZF17" s="139"/>
      <c r="CZG17" s="139"/>
      <c r="CZH17" s="139"/>
      <c r="CZI17" s="139"/>
      <c r="CZJ17" s="139"/>
      <c r="CZK17" s="139"/>
      <c r="CZL17" s="139"/>
      <c r="CZM17" s="139"/>
      <c r="CZN17" s="139"/>
      <c r="CZO17" s="139"/>
      <c r="CZP17" s="139"/>
      <c r="CZQ17" s="139"/>
      <c r="CZR17" s="139"/>
      <c r="CZS17" s="139"/>
      <c r="CZT17" s="139"/>
      <c r="CZU17" s="139"/>
      <c r="CZV17" s="139"/>
      <c r="CZW17" s="139"/>
      <c r="CZX17" s="139"/>
      <c r="CZY17" s="139"/>
      <c r="CZZ17" s="139"/>
      <c r="DAA17" s="139"/>
      <c r="DAB17" s="139"/>
      <c r="DAC17" s="139"/>
      <c r="DAD17" s="139"/>
      <c r="DAE17" s="139"/>
      <c r="DAF17" s="139"/>
      <c r="DAG17" s="139"/>
      <c r="DAH17" s="139"/>
      <c r="DAI17" s="139"/>
      <c r="DAJ17" s="139"/>
      <c r="DAK17" s="139"/>
      <c r="DAL17" s="139"/>
      <c r="DAM17" s="139"/>
      <c r="DAN17" s="139"/>
      <c r="DAO17" s="139"/>
      <c r="DAP17" s="139"/>
      <c r="DAQ17" s="139"/>
      <c r="DAR17" s="139"/>
      <c r="DAS17" s="139"/>
      <c r="DAT17" s="139"/>
      <c r="DAU17" s="139"/>
      <c r="DAV17" s="139"/>
      <c r="DAW17" s="139"/>
      <c r="DAX17" s="139"/>
      <c r="DAY17" s="139"/>
      <c r="DAZ17" s="139"/>
      <c r="DBA17" s="139"/>
      <c r="DBB17" s="139"/>
      <c r="DBC17" s="139"/>
      <c r="DBD17" s="139"/>
      <c r="DBE17" s="139"/>
      <c r="DBF17" s="139"/>
      <c r="DBG17" s="139"/>
      <c r="DBH17" s="139"/>
      <c r="DBI17" s="139"/>
      <c r="DBJ17" s="139"/>
      <c r="DBK17" s="139"/>
      <c r="DBL17" s="139"/>
      <c r="DBM17" s="139"/>
      <c r="DBN17" s="139"/>
      <c r="DBO17" s="139"/>
      <c r="DBP17" s="139"/>
      <c r="DBQ17" s="139"/>
      <c r="DBR17" s="139"/>
      <c r="DBS17" s="139"/>
      <c r="DBT17" s="139"/>
      <c r="DBU17" s="139"/>
      <c r="DBV17" s="139"/>
      <c r="DBW17" s="139"/>
      <c r="DBX17" s="139"/>
      <c r="DBY17" s="139"/>
      <c r="DBZ17" s="139"/>
      <c r="DCA17" s="139"/>
      <c r="DCB17" s="139"/>
      <c r="DCC17" s="139"/>
      <c r="DCD17" s="139"/>
      <c r="DCE17" s="139"/>
      <c r="DCF17" s="139"/>
      <c r="DCG17" s="139"/>
      <c r="DCH17" s="139"/>
      <c r="DCI17" s="139"/>
      <c r="DCJ17" s="139"/>
      <c r="DCK17" s="139"/>
      <c r="DCL17" s="139"/>
      <c r="DCM17" s="139"/>
      <c r="DCN17" s="139"/>
      <c r="DCO17" s="139"/>
      <c r="DCP17" s="139"/>
      <c r="DCQ17" s="139"/>
      <c r="DCR17" s="139"/>
      <c r="DCS17" s="139"/>
      <c r="DCT17" s="139"/>
      <c r="DCU17" s="139"/>
      <c r="DCV17" s="139"/>
      <c r="DCW17" s="139"/>
      <c r="DCX17" s="139"/>
      <c r="DCY17" s="139"/>
      <c r="DCZ17" s="139"/>
      <c r="DDA17" s="139"/>
      <c r="DDB17" s="139"/>
      <c r="DDC17" s="139"/>
      <c r="DDD17" s="139"/>
      <c r="DDE17" s="139"/>
      <c r="DDF17" s="139"/>
      <c r="DDG17" s="139"/>
      <c r="DDH17" s="139"/>
      <c r="DDI17" s="139"/>
      <c r="DDJ17" s="139"/>
      <c r="DDK17" s="139"/>
      <c r="DDL17" s="139"/>
      <c r="DDM17" s="139"/>
      <c r="DDN17" s="139"/>
      <c r="DDO17" s="139"/>
      <c r="DDP17" s="139"/>
      <c r="DDQ17" s="139"/>
      <c r="DDR17" s="139"/>
      <c r="DDS17" s="139"/>
      <c r="DDT17" s="139"/>
      <c r="DDU17" s="139"/>
      <c r="DDV17" s="139"/>
      <c r="DDW17" s="139"/>
      <c r="DDX17" s="139"/>
      <c r="DDY17" s="139"/>
      <c r="DDZ17" s="139"/>
      <c r="DEA17" s="139"/>
      <c r="DEB17" s="139"/>
      <c r="DEC17" s="139"/>
      <c r="DED17" s="139"/>
      <c r="DEE17" s="139"/>
      <c r="DEF17" s="139"/>
      <c r="DEG17" s="139"/>
      <c r="DEH17" s="139"/>
      <c r="DEI17" s="139"/>
      <c r="DEJ17" s="139"/>
      <c r="DEK17" s="139"/>
      <c r="DEL17" s="139"/>
      <c r="DEM17" s="139"/>
      <c r="DEN17" s="139"/>
      <c r="DEO17" s="139"/>
      <c r="DEP17" s="139"/>
      <c r="DEQ17" s="139"/>
      <c r="DER17" s="139"/>
      <c r="DES17" s="139"/>
      <c r="DET17" s="139"/>
      <c r="DEU17" s="139"/>
      <c r="DEV17" s="139"/>
      <c r="DEW17" s="139"/>
      <c r="DEX17" s="139"/>
      <c r="DEY17" s="139"/>
      <c r="DEZ17" s="139"/>
      <c r="DFA17" s="139"/>
      <c r="DFB17" s="139"/>
      <c r="DFC17" s="139"/>
      <c r="DFD17" s="139"/>
      <c r="DFE17" s="139"/>
      <c r="DFF17" s="139"/>
      <c r="DFG17" s="139"/>
      <c r="DFH17" s="139"/>
      <c r="DFI17" s="139"/>
      <c r="DFJ17" s="139"/>
      <c r="DFK17" s="139"/>
      <c r="DFL17" s="139"/>
      <c r="DFM17" s="139"/>
      <c r="DFN17" s="139"/>
      <c r="DFO17" s="139"/>
      <c r="DFP17" s="139"/>
      <c r="DFQ17" s="139"/>
      <c r="DFR17" s="139"/>
      <c r="DFS17" s="139"/>
      <c r="DFT17" s="139"/>
      <c r="DFU17" s="139"/>
      <c r="DFV17" s="139"/>
      <c r="DFW17" s="139"/>
      <c r="DFX17" s="139"/>
      <c r="DFY17" s="139"/>
      <c r="DFZ17" s="139"/>
      <c r="DGA17" s="139"/>
      <c r="DGB17" s="139"/>
      <c r="DGC17" s="139"/>
      <c r="DGD17" s="139"/>
      <c r="DGE17" s="139"/>
      <c r="DGF17" s="139"/>
      <c r="DGG17" s="139"/>
      <c r="DGH17" s="139"/>
      <c r="DGI17" s="139"/>
      <c r="DGJ17" s="139"/>
      <c r="DGK17" s="139"/>
      <c r="DGL17" s="139"/>
      <c r="DGM17" s="139"/>
      <c r="DGN17" s="139"/>
      <c r="DGO17" s="139"/>
      <c r="DGP17" s="139"/>
      <c r="DGQ17" s="139"/>
      <c r="DGR17" s="139"/>
      <c r="DGS17" s="139"/>
      <c r="DGT17" s="139"/>
      <c r="DGU17" s="139"/>
      <c r="DGV17" s="139"/>
      <c r="DGW17" s="139"/>
      <c r="DGX17" s="139"/>
      <c r="DGY17" s="139"/>
      <c r="DGZ17" s="139"/>
      <c r="DHA17" s="139"/>
      <c r="DHB17" s="139"/>
      <c r="DHC17" s="139"/>
      <c r="DHD17" s="139"/>
      <c r="DHE17" s="139"/>
      <c r="DHF17" s="139"/>
      <c r="DHG17" s="139"/>
      <c r="DHH17" s="139"/>
      <c r="DHI17" s="139"/>
      <c r="DHJ17" s="139"/>
      <c r="DHK17" s="139"/>
      <c r="DHL17" s="139"/>
      <c r="DHM17" s="139"/>
      <c r="DHN17" s="139"/>
      <c r="DHO17" s="139"/>
      <c r="DHP17" s="139"/>
      <c r="DHQ17" s="139"/>
      <c r="DHR17" s="139"/>
      <c r="DHS17" s="139"/>
      <c r="DHT17" s="139"/>
      <c r="DHU17" s="139"/>
      <c r="DHV17" s="139"/>
      <c r="DHW17" s="139"/>
      <c r="DHX17" s="139"/>
      <c r="DHY17" s="139"/>
      <c r="DHZ17" s="139"/>
      <c r="DIA17" s="139"/>
      <c r="DIB17" s="139"/>
      <c r="DIC17" s="139"/>
      <c r="DID17" s="139"/>
      <c r="DIE17" s="139"/>
      <c r="DIF17" s="139"/>
      <c r="DIG17" s="139"/>
      <c r="DIH17" s="139"/>
      <c r="DII17" s="139"/>
      <c r="DIJ17" s="139"/>
      <c r="DIK17" s="139"/>
      <c r="DIL17" s="139"/>
      <c r="DIM17" s="139"/>
      <c r="DIN17" s="139"/>
      <c r="DIO17" s="139"/>
      <c r="DIP17" s="139"/>
      <c r="DIQ17" s="139"/>
      <c r="DIR17" s="139"/>
      <c r="DIS17" s="139"/>
      <c r="DIT17" s="139"/>
      <c r="DIU17" s="139"/>
      <c r="DIV17" s="139"/>
      <c r="DIW17" s="139"/>
      <c r="DIX17" s="139"/>
      <c r="DIY17" s="139"/>
      <c r="DIZ17" s="139"/>
      <c r="DJA17" s="139"/>
      <c r="DJB17" s="139"/>
      <c r="DJC17" s="139"/>
      <c r="DJD17" s="139"/>
      <c r="DJE17" s="139"/>
      <c r="DJF17" s="139"/>
      <c r="DJG17" s="139"/>
      <c r="DJH17" s="139"/>
      <c r="DJI17" s="139"/>
      <c r="DJJ17" s="139"/>
      <c r="DJK17" s="139"/>
      <c r="DJL17" s="139"/>
      <c r="DJM17" s="139"/>
      <c r="DJN17" s="139"/>
      <c r="DJO17" s="139"/>
      <c r="DJP17" s="139"/>
      <c r="DJQ17" s="139"/>
      <c r="DJR17" s="139"/>
      <c r="DJS17" s="139"/>
      <c r="DJT17" s="139"/>
      <c r="DJU17" s="139"/>
      <c r="DJV17" s="139"/>
      <c r="DJW17" s="139"/>
      <c r="DJX17" s="139"/>
      <c r="DJY17" s="139"/>
      <c r="DJZ17" s="139"/>
      <c r="DKA17" s="139"/>
      <c r="DKB17" s="139"/>
      <c r="DKC17" s="139"/>
      <c r="DKD17" s="139"/>
      <c r="DKE17" s="139"/>
      <c r="DKF17" s="139"/>
      <c r="DKG17" s="139"/>
      <c r="DKH17" s="139"/>
      <c r="DKI17" s="139"/>
      <c r="DKJ17" s="139"/>
      <c r="DKK17" s="139"/>
      <c r="DKL17" s="139"/>
      <c r="DKM17" s="139"/>
      <c r="DKN17" s="139"/>
      <c r="DKO17" s="139"/>
      <c r="DKP17" s="139"/>
      <c r="DKQ17" s="139"/>
      <c r="DKR17" s="139"/>
      <c r="DKS17" s="139"/>
      <c r="DKT17" s="139"/>
      <c r="DKU17" s="139"/>
      <c r="DKV17" s="139"/>
      <c r="DKW17" s="139"/>
      <c r="DKX17" s="139"/>
      <c r="DKY17" s="139"/>
      <c r="DKZ17" s="139"/>
      <c r="DLA17" s="139"/>
      <c r="DLB17" s="139"/>
      <c r="DLC17" s="139"/>
      <c r="DLD17" s="139"/>
      <c r="DLE17" s="139"/>
      <c r="DLF17" s="139"/>
      <c r="DLG17" s="139"/>
      <c r="DLH17" s="139"/>
      <c r="DLI17" s="139"/>
      <c r="DLJ17" s="139"/>
      <c r="DLK17" s="139"/>
      <c r="DLL17" s="139"/>
      <c r="DLM17" s="139"/>
      <c r="DLN17" s="139"/>
      <c r="DLO17" s="139"/>
      <c r="DLP17" s="139"/>
      <c r="DLQ17" s="139"/>
      <c r="DLR17" s="139"/>
      <c r="DLS17" s="139"/>
      <c r="DLT17" s="139"/>
      <c r="DLU17" s="139"/>
      <c r="DLV17" s="139"/>
      <c r="DLW17" s="139"/>
      <c r="DLX17" s="139"/>
      <c r="DLY17" s="139"/>
      <c r="DLZ17" s="139"/>
      <c r="DMA17" s="139"/>
      <c r="DMB17" s="139"/>
      <c r="DMC17" s="139"/>
      <c r="DMD17" s="139"/>
      <c r="DME17" s="139"/>
      <c r="DMF17" s="139"/>
      <c r="DMG17" s="139"/>
      <c r="DMH17" s="139"/>
      <c r="DMI17" s="139"/>
      <c r="DMJ17" s="139"/>
      <c r="DMK17" s="139"/>
      <c r="DML17" s="139"/>
      <c r="DMM17" s="139"/>
      <c r="DMN17" s="139"/>
      <c r="DMO17" s="139"/>
      <c r="DMP17" s="139"/>
      <c r="DMQ17" s="139"/>
      <c r="DMR17" s="139"/>
      <c r="DMS17" s="139"/>
      <c r="DMT17" s="139"/>
      <c r="DMU17" s="139"/>
      <c r="DMV17" s="139"/>
      <c r="DMW17" s="139"/>
      <c r="DMX17" s="139"/>
      <c r="DMY17" s="139"/>
      <c r="DMZ17" s="139"/>
      <c r="DNA17" s="139"/>
      <c r="DNB17" s="139"/>
      <c r="DNC17" s="139"/>
      <c r="DND17" s="139"/>
      <c r="DNE17" s="139"/>
      <c r="DNF17" s="139"/>
      <c r="DNG17" s="139"/>
      <c r="DNH17" s="139"/>
      <c r="DNI17" s="139"/>
      <c r="DNJ17" s="139"/>
      <c r="DNK17" s="139"/>
      <c r="DNL17" s="139"/>
      <c r="DNM17" s="139"/>
      <c r="DNN17" s="139"/>
      <c r="DNO17" s="139"/>
      <c r="DNP17" s="139"/>
      <c r="DNQ17" s="139"/>
      <c r="DNR17" s="139"/>
      <c r="DNS17" s="139"/>
      <c r="DNT17" s="139"/>
      <c r="DNU17" s="139"/>
      <c r="DNV17" s="139"/>
      <c r="DNW17" s="139"/>
      <c r="DNX17" s="139"/>
      <c r="DNY17" s="139"/>
      <c r="DNZ17" s="139"/>
      <c r="DOA17" s="139"/>
      <c r="DOB17" s="139"/>
      <c r="DOC17" s="139"/>
      <c r="DOD17" s="139"/>
      <c r="DOE17" s="139"/>
      <c r="DOF17" s="139"/>
      <c r="DOG17" s="139"/>
      <c r="DOH17" s="139"/>
      <c r="DOI17" s="139"/>
      <c r="DOJ17" s="139"/>
      <c r="DOK17" s="139"/>
      <c r="DOL17" s="139"/>
      <c r="DOM17" s="139"/>
      <c r="DON17" s="139"/>
      <c r="DOO17" s="139"/>
      <c r="DOP17" s="139"/>
      <c r="DOQ17" s="139"/>
      <c r="DOR17" s="139"/>
      <c r="DOS17" s="139"/>
      <c r="DOT17" s="139"/>
      <c r="DOU17" s="139"/>
      <c r="DOV17" s="139"/>
      <c r="DOW17" s="139"/>
      <c r="DOX17" s="139"/>
      <c r="DOY17" s="139"/>
      <c r="DOZ17" s="139"/>
      <c r="DPA17" s="139"/>
      <c r="DPB17" s="139"/>
      <c r="DPC17" s="139"/>
      <c r="DPD17" s="139"/>
      <c r="DPE17" s="139"/>
      <c r="DPF17" s="139"/>
      <c r="DPG17" s="139"/>
      <c r="DPH17" s="139"/>
      <c r="DPI17" s="139"/>
      <c r="DPJ17" s="139"/>
      <c r="DPK17" s="139"/>
      <c r="DPL17" s="139"/>
      <c r="DPM17" s="139"/>
      <c r="DPN17" s="139"/>
      <c r="DPO17" s="139"/>
      <c r="DPP17" s="139"/>
      <c r="DPQ17" s="139"/>
      <c r="DPR17" s="139"/>
      <c r="DPS17" s="139"/>
      <c r="DPT17" s="139"/>
      <c r="DPU17" s="139"/>
      <c r="DPV17" s="139"/>
      <c r="DPW17" s="139"/>
      <c r="DPX17" s="139"/>
      <c r="DPY17" s="139"/>
      <c r="DPZ17" s="139"/>
      <c r="DQA17" s="139"/>
      <c r="DQB17" s="139"/>
      <c r="DQC17" s="139"/>
      <c r="DQD17" s="139"/>
      <c r="DQE17" s="139"/>
      <c r="DQF17" s="139"/>
      <c r="DQG17" s="139"/>
      <c r="DQH17" s="139"/>
      <c r="DQI17" s="139"/>
      <c r="DQJ17" s="139"/>
      <c r="DQK17" s="139"/>
      <c r="DQL17" s="139"/>
      <c r="DQM17" s="139"/>
      <c r="DQN17" s="139"/>
      <c r="DQO17" s="139"/>
      <c r="DQP17" s="139"/>
      <c r="DQQ17" s="139"/>
      <c r="DQR17" s="139"/>
      <c r="DQS17" s="139"/>
      <c r="DQT17" s="139"/>
      <c r="DQU17" s="139"/>
      <c r="DQV17" s="139"/>
      <c r="DQW17" s="139"/>
      <c r="DQX17" s="139"/>
      <c r="DQY17" s="139"/>
      <c r="DQZ17" s="139"/>
      <c r="DRA17" s="139"/>
      <c r="DRB17" s="139"/>
      <c r="DRC17" s="139"/>
      <c r="DRD17" s="139"/>
      <c r="DRE17" s="139"/>
      <c r="DRF17" s="139"/>
      <c r="DRG17" s="139"/>
      <c r="DRH17" s="139"/>
      <c r="DRI17" s="139"/>
      <c r="DRJ17" s="139"/>
      <c r="DRK17" s="139"/>
      <c r="DRL17" s="139"/>
      <c r="DRM17" s="139"/>
      <c r="DRN17" s="139"/>
      <c r="DRO17" s="139"/>
      <c r="DRP17" s="139"/>
      <c r="DRQ17" s="139"/>
      <c r="DRR17" s="139"/>
      <c r="DRS17" s="139"/>
      <c r="DRT17" s="139"/>
      <c r="DRU17" s="139"/>
      <c r="DRV17" s="139"/>
      <c r="DRW17" s="139"/>
      <c r="DRX17" s="139"/>
      <c r="DRY17" s="139"/>
      <c r="DRZ17" s="139"/>
      <c r="DSA17" s="139"/>
      <c r="DSB17" s="139"/>
      <c r="DSC17" s="139"/>
      <c r="DSD17" s="139"/>
      <c r="DSE17" s="139"/>
      <c r="DSF17" s="139"/>
      <c r="DSG17" s="139"/>
      <c r="DSH17" s="139"/>
      <c r="DSI17" s="139"/>
      <c r="DSJ17" s="139"/>
      <c r="DSK17" s="139"/>
      <c r="DSL17" s="139"/>
      <c r="DSM17" s="139"/>
      <c r="DSN17" s="139"/>
      <c r="DSO17" s="139"/>
      <c r="DSP17" s="139"/>
      <c r="DSQ17" s="139"/>
      <c r="DSR17" s="139"/>
      <c r="DSS17" s="139"/>
      <c r="DST17" s="139"/>
      <c r="DSU17" s="139"/>
      <c r="DSV17" s="139"/>
      <c r="DSW17" s="139"/>
      <c r="DSX17" s="139"/>
      <c r="DSY17" s="139"/>
      <c r="DSZ17" s="139"/>
      <c r="DTA17" s="139"/>
      <c r="DTB17" s="139"/>
      <c r="DTC17" s="139"/>
      <c r="DTD17" s="139"/>
      <c r="DTE17" s="139"/>
      <c r="DTF17" s="139"/>
      <c r="DTG17" s="139"/>
      <c r="DTH17" s="139"/>
      <c r="DTI17" s="139"/>
      <c r="DTJ17" s="139"/>
      <c r="DTK17" s="139"/>
      <c r="DTL17" s="139"/>
      <c r="DTM17" s="139"/>
      <c r="DTN17" s="139"/>
      <c r="DTO17" s="139"/>
      <c r="DTP17" s="139"/>
      <c r="DTQ17" s="139"/>
      <c r="DTR17" s="139"/>
      <c r="DTS17" s="139"/>
      <c r="DTT17" s="139"/>
      <c r="DTU17" s="139"/>
      <c r="DTV17" s="139"/>
      <c r="DTW17" s="139"/>
      <c r="DTX17" s="139"/>
      <c r="DTY17" s="139"/>
      <c r="DTZ17" s="139"/>
      <c r="DUA17" s="139"/>
      <c r="DUB17" s="139"/>
      <c r="DUC17" s="139"/>
      <c r="DUD17" s="139"/>
      <c r="DUE17" s="139"/>
      <c r="DUF17" s="139"/>
      <c r="DUG17" s="139"/>
      <c r="DUH17" s="139"/>
      <c r="DUI17" s="139"/>
      <c r="DUJ17" s="139"/>
      <c r="DUK17" s="139"/>
      <c r="DUL17" s="139"/>
      <c r="DUM17" s="139"/>
      <c r="DUN17" s="139"/>
      <c r="DUO17" s="139"/>
      <c r="DUP17" s="139"/>
      <c r="DUQ17" s="139"/>
      <c r="DUR17" s="139"/>
      <c r="DUS17" s="139"/>
      <c r="DUT17" s="139"/>
      <c r="DUU17" s="139"/>
      <c r="DUV17" s="139"/>
      <c r="DUW17" s="139"/>
      <c r="DUX17" s="139"/>
      <c r="DUY17" s="139"/>
      <c r="DUZ17" s="139"/>
      <c r="DVA17" s="139"/>
      <c r="DVB17" s="139"/>
      <c r="DVC17" s="139"/>
      <c r="DVD17" s="139"/>
      <c r="DVE17" s="139"/>
      <c r="DVF17" s="139"/>
      <c r="DVG17" s="139"/>
      <c r="DVH17" s="139"/>
      <c r="DVI17" s="139"/>
      <c r="DVJ17" s="139"/>
      <c r="DVK17" s="139"/>
      <c r="DVL17" s="139"/>
      <c r="DVM17" s="139"/>
      <c r="DVN17" s="139"/>
      <c r="DVO17" s="139"/>
      <c r="DVP17" s="139"/>
      <c r="DVQ17" s="139"/>
      <c r="DVR17" s="139"/>
      <c r="DVS17" s="139"/>
      <c r="DVT17" s="139"/>
      <c r="DVU17" s="139"/>
      <c r="DVV17" s="139"/>
      <c r="DVW17" s="139"/>
      <c r="DVX17" s="139"/>
      <c r="DVY17" s="139"/>
      <c r="DVZ17" s="139"/>
      <c r="DWA17" s="139"/>
      <c r="DWB17" s="139"/>
      <c r="DWC17" s="139"/>
      <c r="DWD17" s="139"/>
      <c r="DWE17" s="139"/>
      <c r="DWF17" s="139"/>
      <c r="DWG17" s="139"/>
      <c r="DWH17" s="139"/>
      <c r="DWI17" s="139"/>
      <c r="DWJ17" s="139"/>
      <c r="DWK17" s="139"/>
      <c r="DWL17" s="139"/>
      <c r="DWM17" s="139"/>
      <c r="DWN17" s="139"/>
      <c r="DWO17" s="139"/>
      <c r="DWP17" s="139"/>
      <c r="DWQ17" s="139"/>
      <c r="DWR17" s="139"/>
      <c r="DWS17" s="139"/>
      <c r="DWT17" s="139"/>
      <c r="DWU17" s="139"/>
      <c r="DWV17" s="139"/>
      <c r="DWW17" s="139"/>
      <c r="DWX17" s="139"/>
      <c r="DWY17" s="139"/>
      <c r="DWZ17" s="139"/>
      <c r="DXA17" s="139"/>
      <c r="DXB17" s="139"/>
      <c r="DXC17" s="139"/>
      <c r="DXD17" s="139"/>
      <c r="DXE17" s="139"/>
      <c r="DXF17" s="139"/>
      <c r="DXG17" s="139"/>
      <c r="DXH17" s="139"/>
      <c r="DXI17" s="139"/>
      <c r="DXJ17" s="139"/>
      <c r="DXK17" s="139"/>
      <c r="DXL17" s="139"/>
      <c r="DXM17" s="139"/>
      <c r="DXN17" s="139"/>
      <c r="DXO17" s="139"/>
      <c r="DXP17" s="139"/>
      <c r="DXQ17" s="139"/>
      <c r="DXR17" s="139"/>
      <c r="DXS17" s="139"/>
      <c r="DXT17" s="139"/>
      <c r="DXU17" s="139"/>
      <c r="DXV17" s="139"/>
      <c r="DXW17" s="139"/>
      <c r="DXX17" s="139"/>
      <c r="DXY17" s="139"/>
      <c r="DXZ17" s="139"/>
      <c r="DYA17" s="139"/>
      <c r="DYB17" s="139"/>
      <c r="DYC17" s="139"/>
      <c r="DYD17" s="139"/>
      <c r="DYE17" s="139"/>
      <c r="DYF17" s="139"/>
      <c r="DYG17" s="139"/>
      <c r="DYH17" s="139"/>
      <c r="DYI17" s="139"/>
      <c r="DYJ17" s="139"/>
      <c r="DYK17" s="139"/>
      <c r="DYL17" s="139"/>
      <c r="DYM17" s="139"/>
      <c r="DYN17" s="139"/>
      <c r="DYO17" s="139"/>
      <c r="DYP17" s="139"/>
      <c r="DYQ17" s="139"/>
      <c r="DYR17" s="139"/>
      <c r="DYS17" s="139"/>
      <c r="DYT17" s="139"/>
      <c r="DYU17" s="139"/>
      <c r="DYV17" s="139"/>
      <c r="DYW17" s="139"/>
      <c r="DYX17" s="139"/>
      <c r="DYY17" s="139"/>
      <c r="DYZ17" s="139"/>
      <c r="DZA17" s="139"/>
      <c r="DZB17" s="139"/>
      <c r="DZC17" s="139"/>
      <c r="DZD17" s="139"/>
      <c r="DZE17" s="139"/>
      <c r="DZF17" s="139"/>
      <c r="DZG17" s="139"/>
      <c r="DZH17" s="139"/>
      <c r="DZI17" s="139"/>
      <c r="DZJ17" s="139"/>
      <c r="DZK17" s="139"/>
      <c r="DZL17" s="139"/>
      <c r="DZM17" s="139"/>
      <c r="DZN17" s="139"/>
      <c r="DZO17" s="139"/>
      <c r="DZP17" s="139"/>
      <c r="DZQ17" s="139"/>
      <c r="DZR17" s="139"/>
      <c r="DZS17" s="139"/>
      <c r="DZT17" s="139"/>
      <c r="DZU17" s="139"/>
      <c r="DZV17" s="139"/>
      <c r="DZW17" s="139"/>
      <c r="DZX17" s="139"/>
      <c r="DZY17" s="139"/>
      <c r="DZZ17" s="139"/>
      <c r="EAA17" s="139"/>
      <c r="EAB17" s="139"/>
      <c r="EAC17" s="139"/>
      <c r="EAD17" s="139"/>
      <c r="EAE17" s="139"/>
      <c r="EAF17" s="139"/>
      <c r="EAG17" s="139"/>
      <c r="EAH17" s="139"/>
      <c r="EAI17" s="139"/>
      <c r="EAJ17" s="139"/>
      <c r="EAK17" s="139"/>
      <c r="EAL17" s="139"/>
      <c r="EAM17" s="139"/>
      <c r="EAN17" s="139"/>
      <c r="EAO17" s="139"/>
      <c r="EAP17" s="139"/>
      <c r="EAQ17" s="139"/>
      <c r="EAR17" s="139"/>
      <c r="EAS17" s="139"/>
      <c r="EAT17" s="139"/>
      <c r="EAU17" s="139"/>
      <c r="EAV17" s="139"/>
      <c r="EAW17" s="139"/>
      <c r="EAX17" s="139"/>
      <c r="EAY17" s="139"/>
      <c r="EAZ17" s="139"/>
      <c r="EBA17" s="139"/>
      <c r="EBB17" s="139"/>
      <c r="EBC17" s="139"/>
      <c r="EBD17" s="139"/>
      <c r="EBE17" s="139"/>
      <c r="EBF17" s="139"/>
      <c r="EBG17" s="139"/>
      <c r="EBH17" s="139"/>
      <c r="EBI17" s="139"/>
      <c r="EBJ17" s="139"/>
      <c r="EBK17" s="139"/>
      <c r="EBL17" s="139"/>
      <c r="EBM17" s="139"/>
      <c r="EBN17" s="139"/>
      <c r="EBO17" s="139"/>
      <c r="EBP17" s="139"/>
      <c r="EBQ17" s="139"/>
      <c r="EBR17" s="139"/>
      <c r="EBS17" s="139"/>
      <c r="EBT17" s="139"/>
      <c r="EBU17" s="139"/>
      <c r="EBV17" s="139"/>
      <c r="EBW17" s="139"/>
      <c r="EBX17" s="139"/>
      <c r="EBY17" s="139"/>
      <c r="EBZ17" s="139"/>
      <c r="ECA17" s="139"/>
      <c r="ECB17" s="139"/>
      <c r="ECC17" s="139"/>
      <c r="ECD17" s="139"/>
      <c r="ECE17" s="139"/>
      <c r="ECF17" s="139"/>
      <c r="ECG17" s="139"/>
      <c r="ECH17" s="139"/>
      <c r="ECI17" s="139"/>
      <c r="ECJ17" s="139"/>
      <c r="ECK17" s="139"/>
      <c r="ECL17" s="139"/>
      <c r="ECM17" s="139"/>
      <c r="ECN17" s="139"/>
      <c r="ECO17" s="139"/>
      <c r="ECP17" s="139"/>
      <c r="ECQ17" s="139"/>
      <c r="ECR17" s="139"/>
      <c r="ECS17" s="139"/>
      <c r="ECT17" s="139"/>
      <c r="ECU17" s="139"/>
      <c r="ECV17" s="139"/>
      <c r="ECW17" s="139"/>
      <c r="ECX17" s="139"/>
      <c r="ECY17" s="139"/>
      <c r="ECZ17" s="139"/>
      <c r="EDA17" s="139"/>
      <c r="EDB17" s="139"/>
      <c r="EDC17" s="139"/>
      <c r="EDD17" s="139"/>
      <c r="EDE17" s="139"/>
      <c r="EDF17" s="139"/>
      <c r="EDG17" s="139"/>
      <c r="EDH17" s="139"/>
      <c r="EDI17" s="139"/>
      <c r="EDJ17" s="139"/>
      <c r="EDK17" s="139"/>
      <c r="EDL17" s="139"/>
      <c r="EDM17" s="139"/>
      <c r="EDN17" s="139"/>
      <c r="EDO17" s="139"/>
      <c r="EDP17" s="139"/>
      <c r="EDQ17" s="139"/>
      <c r="EDR17" s="139"/>
      <c r="EDS17" s="139"/>
      <c r="EDT17" s="139"/>
      <c r="EDU17" s="139"/>
      <c r="EDV17" s="139"/>
      <c r="EDW17" s="139"/>
      <c r="EDX17" s="139"/>
      <c r="EDY17" s="139"/>
      <c r="EDZ17" s="139"/>
      <c r="EEA17" s="139"/>
      <c r="EEB17" s="139"/>
      <c r="EEC17" s="139"/>
      <c r="EED17" s="139"/>
      <c r="EEE17" s="139"/>
      <c r="EEF17" s="139"/>
      <c r="EEG17" s="139"/>
      <c r="EEH17" s="139"/>
      <c r="EEI17" s="139"/>
      <c r="EEJ17" s="139"/>
      <c r="EEK17" s="139"/>
      <c r="EEL17" s="139"/>
      <c r="EEM17" s="139"/>
      <c r="EEN17" s="139"/>
      <c r="EEO17" s="139"/>
      <c r="EEP17" s="139"/>
      <c r="EEQ17" s="139"/>
      <c r="EER17" s="139"/>
      <c r="EES17" s="139"/>
      <c r="EET17" s="139"/>
      <c r="EEU17" s="139"/>
      <c r="EEV17" s="139"/>
      <c r="EEW17" s="139"/>
      <c r="EEX17" s="139"/>
      <c r="EEY17" s="139"/>
      <c r="EEZ17" s="139"/>
      <c r="EFA17" s="139"/>
      <c r="EFB17" s="139"/>
      <c r="EFC17" s="139"/>
      <c r="EFD17" s="139"/>
      <c r="EFE17" s="139"/>
      <c r="EFF17" s="139"/>
      <c r="EFG17" s="139"/>
      <c r="EFH17" s="139"/>
      <c r="EFI17" s="139"/>
      <c r="EFJ17" s="139"/>
      <c r="EFK17" s="139"/>
      <c r="EFL17" s="139"/>
      <c r="EFM17" s="139"/>
      <c r="EFN17" s="139"/>
      <c r="EFO17" s="139"/>
      <c r="EFP17" s="139"/>
      <c r="EFQ17" s="139"/>
      <c r="EFR17" s="139"/>
      <c r="EFS17" s="139"/>
      <c r="EFT17" s="139"/>
      <c r="EFU17" s="139"/>
      <c r="EFV17" s="139"/>
      <c r="EFW17" s="139"/>
      <c r="EFX17" s="139"/>
      <c r="EFY17" s="139"/>
      <c r="EFZ17" s="139"/>
      <c r="EGA17" s="139"/>
      <c r="EGB17" s="139"/>
      <c r="EGC17" s="139"/>
      <c r="EGD17" s="139"/>
      <c r="EGE17" s="139"/>
      <c r="EGF17" s="139"/>
      <c r="EGG17" s="139"/>
      <c r="EGH17" s="139"/>
      <c r="EGI17" s="139"/>
      <c r="EGJ17" s="139"/>
      <c r="EGK17" s="139"/>
      <c r="EGL17" s="139"/>
      <c r="EGM17" s="139"/>
      <c r="EGN17" s="139"/>
      <c r="EGO17" s="139"/>
      <c r="EGP17" s="139"/>
      <c r="EGQ17" s="139"/>
      <c r="EGR17" s="139"/>
      <c r="EGS17" s="139"/>
      <c r="EGT17" s="139"/>
      <c r="EGU17" s="139"/>
      <c r="EGV17" s="139"/>
      <c r="EGW17" s="139"/>
      <c r="EGX17" s="139"/>
      <c r="EGY17" s="139"/>
      <c r="EGZ17" s="139"/>
      <c r="EHA17" s="139"/>
      <c r="EHB17" s="139"/>
      <c r="EHC17" s="139"/>
      <c r="EHD17" s="139"/>
      <c r="EHE17" s="139"/>
      <c r="EHF17" s="139"/>
      <c r="EHG17" s="139"/>
      <c r="EHH17" s="139"/>
      <c r="EHI17" s="139"/>
      <c r="EHJ17" s="139"/>
      <c r="EHK17" s="139"/>
      <c r="EHL17" s="139"/>
      <c r="EHM17" s="139"/>
      <c r="EHN17" s="139"/>
      <c r="EHO17" s="139"/>
      <c r="EHP17" s="139"/>
      <c r="EHQ17" s="139"/>
      <c r="EHR17" s="139"/>
      <c r="EHS17" s="139"/>
      <c r="EHT17" s="139"/>
      <c r="EHU17" s="139"/>
      <c r="EHV17" s="139"/>
      <c r="EHW17" s="139"/>
      <c r="EHX17" s="139"/>
      <c r="EHY17" s="139"/>
      <c r="EHZ17" s="139"/>
      <c r="EIA17" s="139"/>
      <c r="EIB17" s="139"/>
      <c r="EIC17" s="139"/>
      <c r="EID17" s="139"/>
      <c r="EIE17" s="139"/>
      <c r="EIF17" s="139"/>
      <c r="EIG17" s="139"/>
      <c r="EIH17" s="139"/>
      <c r="EII17" s="139"/>
      <c r="EIJ17" s="139"/>
      <c r="EIK17" s="139"/>
      <c r="EIL17" s="139"/>
      <c r="EIM17" s="139"/>
      <c r="EIN17" s="139"/>
      <c r="EIO17" s="139"/>
      <c r="EIP17" s="139"/>
      <c r="EIQ17" s="139"/>
      <c r="EIR17" s="139"/>
      <c r="EIS17" s="139"/>
      <c r="EIT17" s="139"/>
      <c r="EIU17" s="139"/>
      <c r="EIV17" s="139"/>
      <c r="EIW17" s="139"/>
      <c r="EIX17" s="139"/>
      <c r="EIY17" s="139"/>
      <c r="EIZ17" s="139"/>
      <c r="EJA17" s="139"/>
      <c r="EJB17" s="139"/>
      <c r="EJC17" s="139"/>
      <c r="EJD17" s="139"/>
      <c r="EJE17" s="139"/>
      <c r="EJF17" s="139"/>
      <c r="EJG17" s="139"/>
      <c r="EJH17" s="139"/>
      <c r="EJI17" s="139"/>
      <c r="EJJ17" s="139"/>
      <c r="EJK17" s="139"/>
      <c r="EJL17" s="139"/>
      <c r="EJM17" s="139"/>
      <c r="EJN17" s="139"/>
      <c r="EJO17" s="139"/>
      <c r="EJP17" s="139"/>
      <c r="EJQ17" s="139"/>
      <c r="EJR17" s="139"/>
      <c r="EJS17" s="139"/>
      <c r="EJT17" s="139"/>
      <c r="EJU17" s="139"/>
      <c r="EJV17" s="139"/>
      <c r="EJW17" s="139"/>
      <c r="EJX17" s="139"/>
      <c r="EJY17" s="139"/>
      <c r="EJZ17" s="139"/>
      <c r="EKA17" s="139"/>
      <c r="EKB17" s="139"/>
      <c r="EKC17" s="139"/>
      <c r="EKD17" s="139"/>
      <c r="EKE17" s="139"/>
      <c r="EKF17" s="139"/>
      <c r="EKG17" s="139"/>
      <c r="EKH17" s="139"/>
      <c r="EKI17" s="139"/>
      <c r="EKJ17" s="139"/>
      <c r="EKK17" s="139"/>
      <c r="EKL17" s="139"/>
      <c r="EKM17" s="139"/>
      <c r="EKN17" s="139"/>
      <c r="EKO17" s="139"/>
      <c r="EKP17" s="139"/>
      <c r="EKQ17" s="139"/>
      <c r="EKR17" s="139"/>
      <c r="EKS17" s="139"/>
      <c r="EKT17" s="139"/>
      <c r="EKU17" s="139"/>
      <c r="EKV17" s="139"/>
      <c r="EKW17" s="139"/>
      <c r="EKX17" s="139"/>
      <c r="EKY17" s="139"/>
      <c r="EKZ17" s="139"/>
      <c r="ELA17" s="139"/>
      <c r="ELB17" s="139"/>
      <c r="ELC17" s="139"/>
      <c r="ELD17" s="139"/>
      <c r="ELE17" s="139"/>
      <c r="ELF17" s="139"/>
      <c r="ELG17" s="139"/>
      <c r="ELH17" s="139"/>
      <c r="ELI17" s="139"/>
      <c r="ELJ17" s="139"/>
      <c r="ELK17" s="139"/>
      <c r="ELL17" s="139"/>
      <c r="ELM17" s="139"/>
      <c r="ELN17" s="139"/>
      <c r="ELO17" s="139"/>
      <c r="ELP17" s="139"/>
      <c r="ELQ17" s="139"/>
      <c r="ELR17" s="139"/>
      <c r="ELS17" s="139"/>
      <c r="ELT17" s="139"/>
      <c r="ELU17" s="139"/>
      <c r="ELV17" s="139"/>
      <c r="ELW17" s="139"/>
      <c r="ELX17" s="139"/>
      <c r="ELY17" s="139"/>
      <c r="ELZ17" s="139"/>
      <c r="EMA17" s="139"/>
      <c r="EMB17" s="139"/>
      <c r="EMC17" s="139"/>
      <c r="EMD17" s="139"/>
      <c r="EME17" s="139"/>
      <c r="EMF17" s="139"/>
      <c r="EMG17" s="139"/>
      <c r="EMH17" s="139"/>
      <c r="EMI17" s="139"/>
      <c r="EMJ17" s="139"/>
      <c r="EMK17" s="139"/>
      <c r="EML17" s="139"/>
      <c r="EMM17" s="139"/>
      <c r="EMN17" s="139"/>
      <c r="EMO17" s="139"/>
      <c r="EMP17" s="139"/>
      <c r="EMQ17" s="139"/>
      <c r="EMR17" s="139"/>
      <c r="EMS17" s="139"/>
      <c r="EMT17" s="139"/>
      <c r="EMU17" s="139"/>
      <c r="EMV17" s="139"/>
      <c r="EMW17" s="139"/>
      <c r="EMX17" s="139"/>
      <c r="EMY17" s="139"/>
      <c r="EMZ17" s="139"/>
      <c r="ENA17" s="139"/>
      <c r="ENB17" s="139"/>
      <c r="ENC17" s="139"/>
      <c r="END17" s="139"/>
      <c r="ENE17" s="139"/>
      <c r="ENF17" s="139"/>
      <c r="ENG17" s="139"/>
      <c r="ENH17" s="139"/>
      <c r="ENI17" s="139"/>
      <c r="ENJ17" s="139"/>
      <c r="ENK17" s="139"/>
      <c r="ENL17" s="139"/>
      <c r="ENM17" s="139"/>
      <c r="ENN17" s="139"/>
      <c r="ENO17" s="139"/>
      <c r="ENP17" s="139"/>
      <c r="ENQ17" s="139"/>
      <c r="ENR17" s="139"/>
      <c r="ENS17" s="139"/>
      <c r="ENT17" s="139"/>
      <c r="ENU17" s="139"/>
      <c r="ENV17" s="139"/>
      <c r="ENW17" s="139"/>
      <c r="ENX17" s="139"/>
      <c r="ENY17" s="139"/>
      <c r="ENZ17" s="139"/>
      <c r="EOA17" s="139"/>
      <c r="EOB17" s="139"/>
      <c r="EOC17" s="139"/>
      <c r="EOD17" s="139"/>
      <c r="EOE17" s="139"/>
      <c r="EOF17" s="139"/>
      <c r="EOG17" s="139"/>
      <c r="EOH17" s="139"/>
      <c r="EOI17" s="139"/>
      <c r="EOJ17" s="139"/>
      <c r="EOK17" s="139"/>
      <c r="EOL17" s="139"/>
      <c r="EOM17" s="139"/>
      <c r="EON17" s="139"/>
      <c r="EOO17" s="139"/>
      <c r="EOP17" s="139"/>
      <c r="EOQ17" s="139"/>
      <c r="EOR17" s="139"/>
      <c r="EOS17" s="139"/>
      <c r="EOT17" s="139"/>
      <c r="EOU17" s="139"/>
      <c r="EOV17" s="139"/>
      <c r="EOW17" s="139"/>
      <c r="EOX17" s="139"/>
      <c r="EOY17" s="139"/>
      <c r="EOZ17" s="139"/>
      <c r="EPA17" s="139"/>
      <c r="EPB17" s="139"/>
      <c r="EPC17" s="139"/>
      <c r="EPD17" s="139"/>
      <c r="EPE17" s="139"/>
      <c r="EPF17" s="139"/>
      <c r="EPG17" s="139"/>
      <c r="EPH17" s="139"/>
      <c r="EPI17" s="139"/>
      <c r="EPJ17" s="139"/>
      <c r="EPK17" s="139"/>
      <c r="EPL17" s="139"/>
      <c r="EPM17" s="139"/>
      <c r="EPN17" s="139"/>
      <c r="EPO17" s="139"/>
      <c r="EPP17" s="139"/>
      <c r="EPQ17" s="139"/>
      <c r="EPR17" s="139"/>
      <c r="EPS17" s="139"/>
      <c r="EPT17" s="139"/>
      <c r="EPU17" s="139"/>
      <c r="EPV17" s="139"/>
      <c r="EPW17" s="139"/>
      <c r="EPX17" s="139"/>
      <c r="EPY17" s="139"/>
      <c r="EPZ17" s="139"/>
      <c r="EQA17" s="139"/>
      <c r="EQB17" s="139"/>
      <c r="EQC17" s="139"/>
      <c r="EQD17" s="139"/>
      <c r="EQE17" s="139"/>
      <c r="EQF17" s="139"/>
      <c r="EQG17" s="139"/>
      <c r="EQH17" s="139"/>
      <c r="EQI17" s="139"/>
      <c r="EQJ17" s="139"/>
      <c r="EQK17" s="139"/>
      <c r="EQL17" s="139"/>
      <c r="EQM17" s="139"/>
      <c r="EQN17" s="139"/>
      <c r="EQO17" s="139"/>
      <c r="EQP17" s="139"/>
      <c r="EQQ17" s="139"/>
      <c r="EQR17" s="139"/>
      <c r="EQS17" s="139"/>
      <c r="EQT17" s="139"/>
      <c r="EQU17" s="139"/>
      <c r="EQV17" s="139"/>
      <c r="EQW17" s="139"/>
      <c r="EQX17" s="139"/>
      <c r="EQY17" s="139"/>
      <c r="EQZ17" s="139"/>
      <c r="ERA17" s="139"/>
      <c r="ERB17" s="139"/>
      <c r="ERC17" s="139"/>
      <c r="ERD17" s="139"/>
      <c r="ERE17" s="139"/>
      <c r="ERF17" s="139"/>
      <c r="ERG17" s="139"/>
      <c r="ERH17" s="139"/>
      <c r="ERI17" s="139"/>
      <c r="ERJ17" s="139"/>
      <c r="ERK17" s="139"/>
      <c r="ERL17" s="139"/>
      <c r="ERM17" s="139"/>
      <c r="ERN17" s="139"/>
      <c r="ERO17" s="139"/>
      <c r="ERP17" s="139"/>
      <c r="ERQ17" s="139"/>
      <c r="ERR17" s="139"/>
      <c r="ERS17" s="139"/>
      <c r="ERT17" s="139"/>
      <c r="ERU17" s="139"/>
      <c r="ERV17" s="139"/>
      <c r="ERW17" s="139"/>
      <c r="ERX17" s="139"/>
      <c r="ERY17" s="139"/>
      <c r="ERZ17" s="139"/>
      <c r="ESA17" s="139"/>
      <c r="ESB17" s="139"/>
      <c r="ESC17" s="139"/>
      <c r="ESD17" s="139"/>
      <c r="ESE17" s="139"/>
      <c r="ESF17" s="139"/>
      <c r="ESG17" s="139"/>
      <c r="ESH17" s="139"/>
      <c r="ESI17" s="139"/>
      <c r="ESJ17" s="139"/>
      <c r="ESK17" s="139"/>
      <c r="ESL17" s="139"/>
      <c r="ESM17" s="139"/>
      <c r="ESN17" s="139"/>
      <c r="ESO17" s="139"/>
      <c r="ESP17" s="139"/>
      <c r="ESQ17" s="139"/>
      <c r="ESR17" s="139"/>
      <c r="ESS17" s="139"/>
      <c r="EST17" s="139"/>
      <c r="ESU17" s="139"/>
      <c r="ESV17" s="139"/>
      <c r="ESW17" s="139"/>
      <c r="ESX17" s="139"/>
      <c r="ESY17" s="139"/>
      <c r="ESZ17" s="139"/>
      <c r="ETA17" s="139"/>
      <c r="ETB17" s="139"/>
      <c r="ETC17" s="139"/>
      <c r="ETD17" s="139"/>
      <c r="ETE17" s="139"/>
      <c r="ETF17" s="139"/>
      <c r="ETG17" s="139"/>
      <c r="ETH17" s="139"/>
      <c r="ETI17" s="139"/>
      <c r="ETJ17" s="139"/>
      <c r="ETK17" s="139"/>
      <c r="ETL17" s="139"/>
      <c r="ETM17" s="139"/>
      <c r="ETN17" s="139"/>
      <c r="ETO17" s="139"/>
      <c r="ETP17" s="139"/>
      <c r="ETQ17" s="139"/>
      <c r="ETR17" s="139"/>
      <c r="ETS17" s="139"/>
      <c r="ETT17" s="139"/>
      <c r="ETU17" s="139"/>
      <c r="ETV17" s="139"/>
      <c r="ETW17" s="139"/>
      <c r="ETX17" s="139"/>
      <c r="ETY17" s="139"/>
      <c r="ETZ17" s="139"/>
      <c r="EUA17" s="139"/>
      <c r="EUB17" s="139"/>
      <c r="EUC17" s="139"/>
      <c r="EUD17" s="139"/>
      <c r="EUE17" s="139"/>
      <c r="EUF17" s="139"/>
      <c r="EUG17" s="139"/>
      <c r="EUH17" s="139"/>
      <c r="EUI17" s="139"/>
      <c r="EUJ17" s="139"/>
      <c r="EUK17" s="139"/>
      <c r="EUL17" s="139"/>
      <c r="EUM17" s="139"/>
      <c r="EUN17" s="139"/>
      <c r="EUO17" s="139"/>
      <c r="EUP17" s="139"/>
      <c r="EUQ17" s="139"/>
      <c r="EUR17" s="139"/>
      <c r="EUS17" s="139"/>
      <c r="EUT17" s="139"/>
      <c r="EUU17" s="139"/>
      <c r="EUV17" s="139"/>
      <c r="EUW17" s="139"/>
      <c r="EUX17" s="139"/>
      <c r="EUY17" s="139"/>
      <c r="EUZ17" s="139"/>
      <c r="EVA17" s="139"/>
      <c r="EVB17" s="139"/>
      <c r="EVC17" s="139"/>
      <c r="EVD17" s="139"/>
      <c r="EVE17" s="139"/>
      <c r="EVF17" s="139"/>
      <c r="EVG17" s="139"/>
      <c r="EVH17" s="139"/>
      <c r="EVI17" s="139"/>
      <c r="EVJ17" s="139"/>
      <c r="EVK17" s="139"/>
      <c r="EVL17" s="139"/>
      <c r="EVM17" s="139"/>
      <c r="EVN17" s="139"/>
      <c r="EVO17" s="139"/>
      <c r="EVP17" s="139"/>
      <c r="EVQ17" s="139"/>
      <c r="EVR17" s="139"/>
      <c r="EVS17" s="139"/>
      <c r="EVT17" s="139"/>
      <c r="EVU17" s="139"/>
      <c r="EVV17" s="139"/>
      <c r="EVW17" s="139"/>
      <c r="EVX17" s="139"/>
      <c r="EVY17" s="139"/>
      <c r="EVZ17" s="139"/>
      <c r="EWA17" s="139"/>
      <c r="EWB17" s="139"/>
      <c r="EWC17" s="139"/>
      <c r="EWD17" s="139"/>
      <c r="EWE17" s="139"/>
      <c r="EWF17" s="139"/>
      <c r="EWG17" s="139"/>
      <c r="EWH17" s="139"/>
      <c r="EWI17" s="139"/>
      <c r="EWJ17" s="139"/>
      <c r="EWK17" s="139"/>
      <c r="EWL17" s="139"/>
      <c r="EWM17" s="139"/>
      <c r="EWN17" s="139"/>
      <c r="EWO17" s="139"/>
      <c r="EWP17" s="139"/>
      <c r="EWQ17" s="139"/>
      <c r="EWR17" s="139"/>
      <c r="EWS17" s="139"/>
      <c r="EWT17" s="139"/>
      <c r="EWU17" s="139"/>
      <c r="EWV17" s="139"/>
      <c r="EWW17" s="139"/>
      <c r="EWX17" s="139"/>
      <c r="EWY17" s="139"/>
      <c r="EWZ17" s="139"/>
      <c r="EXA17" s="139"/>
      <c r="EXB17" s="139"/>
      <c r="EXC17" s="139"/>
      <c r="EXD17" s="139"/>
      <c r="EXE17" s="139"/>
      <c r="EXF17" s="139"/>
      <c r="EXG17" s="139"/>
      <c r="EXH17" s="139"/>
      <c r="EXI17" s="139"/>
      <c r="EXJ17" s="139"/>
      <c r="EXK17" s="139"/>
      <c r="EXL17" s="139"/>
      <c r="EXM17" s="139"/>
      <c r="EXN17" s="139"/>
      <c r="EXO17" s="139"/>
      <c r="EXP17" s="139"/>
      <c r="EXQ17" s="139"/>
      <c r="EXR17" s="139"/>
      <c r="EXS17" s="139"/>
      <c r="EXT17" s="139"/>
      <c r="EXU17" s="139"/>
      <c r="EXV17" s="139"/>
      <c r="EXW17" s="139"/>
      <c r="EXX17" s="139"/>
      <c r="EXY17" s="139"/>
      <c r="EXZ17" s="139"/>
      <c r="EYA17" s="139"/>
      <c r="EYB17" s="139"/>
      <c r="EYC17" s="139"/>
      <c r="EYD17" s="139"/>
      <c r="EYE17" s="139"/>
      <c r="EYF17" s="139"/>
      <c r="EYG17" s="139"/>
      <c r="EYH17" s="139"/>
      <c r="EYI17" s="139"/>
      <c r="EYJ17" s="139"/>
      <c r="EYK17" s="139"/>
      <c r="EYL17" s="139"/>
      <c r="EYM17" s="139"/>
      <c r="EYN17" s="139"/>
      <c r="EYO17" s="139"/>
      <c r="EYP17" s="139"/>
      <c r="EYQ17" s="139"/>
      <c r="EYR17" s="139"/>
      <c r="EYS17" s="139"/>
      <c r="EYT17" s="139"/>
      <c r="EYU17" s="139"/>
      <c r="EYV17" s="139"/>
      <c r="EYW17" s="139"/>
      <c r="EYX17" s="139"/>
      <c r="EYY17" s="139"/>
      <c r="EYZ17" s="139"/>
      <c r="EZA17" s="139"/>
      <c r="EZB17" s="139"/>
      <c r="EZC17" s="139"/>
      <c r="EZD17" s="139"/>
      <c r="EZE17" s="139"/>
      <c r="EZF17" s="139"/>
      <c r="EZG17" s="139"/>
      <c r="EZH17" s="139"/>
      <c r="EZI17" s="139"/>
      <c r="EZJ17" s="139"/>
      <c r="EZK17" s="139"/>
      <c r="EZL17" s="139"/>
      <c r="EZM17" s="139"/>
      <c r="EZN17" s="139"/>
      <c r="EZO17" s="139"/>
      <c r="EZP17" s="139"/>
      <c r="EZQ17" s="139"/>
      <c r="EZR17" s="139"/>
      <c r="EZS17" s="139"/>
      <c r="EZT17" s="139"/>
      <c r="EZU17" s="139"/>
      <c r="EZV17" s="139"/>
      <c r="EZW17" s="139"/>
      <c r="EZX17" s="139"/>
      <c r="EZY17" s="139"/>
      <c r="EZZ17" s="139"/>
      <c r="FAA17" s="139"/>
      <c r="FAB17" s="139"/>
      <c r="FAC17" s="139"/>
      <c r="FAD17" s="139"/>
      <c r="FAE17" s="139"/>
      <c r="FAF17" s="139"/>
      <c r="FAG17" s="139"/>
      <c r="FAH17" s="139"/>
      <c r="FAI17" s="139"/>
      <c r="FAJ17" s="139"/>
      <c r="FAK17" s="139"/>
      <c r="FAL17" s="139"/>
      <c r="FAM17" s="139"/>
      <c r="FAN17" s="139"/>
      <c r="FAO17" s="139"/>
      <c r="FAP17" s="139"/>
      <c r="FAQ17" s="139"/>
      <c r="FAR17" s="139"/>
      <c r="FAS17" s="139"/>
      <c r="FAT17" s="139"/>
      <c r="FAU17" s="139"/>
      <c r="FAV17" s="139"/>
      <c r="FAW17" s="139"/>
      <c r="FAX17" s="139"/>
      <c r="FAY17" s="139"/>
      <c r="FAZ17" s="139"/>
      <c r="FBA17" s="139"/>
      <c r="FBB17" s="139"/>
      <c r="FBC17" s="139"/>
      <c r="FBD17" s="139"/>
      <c r="FBE17" s="139"/>
      <c r="FBF17" s="139"/>
      <c r="FBG17" s="139"/>
      <c r="FBH17" s="139"/>
      <c r="FBI17" s="139"/>
      <c r="FBJ17" s="139"/>
      <c r="FBK17" s="139"/>
      <c r="FBL17" s="139"/>
      <c r="FBM17" s="139"/>
      <c r="FBN17" s="139"/>
      <c r="FBO17" s="139"/>
      <c r="FBP17" s="139"/>
      <c r="FBQ17" s="139"/>
      <c r="FBR17" s="139"/>
      <c r="FBS17" s="139"/>
      <c r="FBT17" s="139"/>
      <c r="FBU17" s="139"/>
      <c r="FBV17" s="139"/>
      <c r="FBW17" s="139"/>
      <c r="FBX17" s="139"/>
      <c r="FBY17" s="139"/>
      <c r="FBZ17" s="139"/>
      <c r="FCA17" s="139"/>
      <c r="FCB17" s="139"/>
      <c r="FCC17" s="139"/>
      <c r="FCD17" s="139"/>
      <c r="FCE17" s="139"/>
      <c r="FCF17" s="139"/>
      <c r="FCG17" s="139"/>
      <c r="FCH17" s="139"/>
      <c r="FCI17" s="139"/>
      <c r="FCJ17" s="139"/>
      <c r="FCK17" s="139"/>
      <c r="FCL17" s="139"/>
      <c r="FCM17" s="139"/>
      <c r="FCN17" s="139"/>
      <c r="FCO17" s="139"/>
      <c r="FCP17" s="139"/>
      <c r="FCQ17" s="139"/>
      <c r="FCR17" s="139"/>
      <c r="FCS17" s="139"/>
      <c r="FCT17" s="139"/>
      <c r="FCU17" s="139"/>
      <c r="FCV17" s="139"/>
      <c r="FCW17" s="139"/>
      <c r="FCX17" s="139"/>
      <c r="FCY17" s="139"/>
      <c r="FCZ17" s="139"/>
      <c r="FDA17" s="139"/>
      <c r="FDB17" s="139"/>
      <c r="FDC17" s="139"/>
      <c r="FDD17" s="139"/>
      <c r="FDE17" s="139"/>
      <c r="FDF17" s="139"/>
      <c r="FDG17" s="139"/>
      <c r="FDH17" s="139"/>
      <c r="FDI17" s="139"/>
      <c r="FDJ17" s="139"/>
      <c r="FDK17" s="139"/>
      <c r="FDL17" s="139"/>
      <c r="FDM17" s="139"/>
      <c r="FDN17" s="139"/>
      <c r="FDO17" s="139"/>
      <c r="FDP17" s="139"/>
      <c r="FDQ17" s="139"/>
      <c r="FDR17" s="139"/>
      <c r="FDS17" s="139"/>
      <c r="FDT17" s="139"/>
      <c r="FDU17" s="139"/>
      <c r="FDV17" s="139"/>
      <c r="FDW17" s="139"/>
      <c r="FDX17" s="139"/>
      <c r="FDY17" s="139"/>
      <c r="FDZ17" s="139"/>
      <c r="FEA17" s="139"/>
      <c r="FEB17" s="139"/>
      <c r="FEC17" s="139"/>
      <c r="FED17" s="139"/>
      <c r="FEE17" s="139"/>
      <c r="FEF17" s="139"/>
      <c r="FEG17" s="139"/>
      <c r="FEH17" s="139"/>
      <c r="FEI17" s="139"/>
      <c r="FEJ17" s="139"/>
      <c r="FEK17" s="139"/>
      <c r="FEL17" s="139"/>
      <c r="FEM17" s="139"/>
      <c r="FEN17" s="139"/>
      <c r="FEO17" s="139"/>
      <c r="FEP17" s="139"/>
      <c r="FEQ17" s="139"/>
      <c r="FER17" s="139"/>
      <c r="FES17" s="139"/>
      <c r="FET17" s="139"/>
      <c r="FEU17" s="139"/>
      <c r="FEV17" s="139"/>
      <c r="FEW17" s="139"/>
      <c r="FEX17" s="139"/>
      <c r="FEY17" s="139"/>
      <c r="FEZ17" s="139"/>
      <c r="FFA17" s="139"/>
      <c r="FFB17" s="139"/>
      <c r="FFC17" s="139"/>
      <c r="FFD17" s="139"/>
      <c r="FFE17" s="139"/>
      <c r="FFF17" s="139"/>
      <c r="FFG17" s="139"/>
      <c r="FFH17" s="139"/>
      <c r="FFI17" s="139"/>
      <c r="FFJ17" s="139"/>
      <c r="FFK17" s="139"/>
      <c r="FFL17" s="139"/>
      <c r="FFM17" s="139"/>
      <c r="FFN17" s="139"/>
      <c r="FFO17" s="139"/>
      <c r="FFP17" s="139"/>
      <c r="FFQ17" s="139"/>
      <c r="FFR17" s="139"/>
      <c r="FFS17" s="139"/>
      <c r="FFT17" s="139"/>
      <c r="FFU17" s="139"/>
      <c r="FFV17" s="139"/>
      <c r="FFW17" s="139"/>
      <c r="FFX17" s="139"/>
      <c r="FFY17" s="139"/>
      <c r="FFZ17" s="139"/>
      <c r="FGA17" s="139"/>
      <c r="FGB17" s="139"/>
      <c r="FGC17" s="139"/>
      <c r="FGD17" s="139"/>
      <c r="FGE17" s="139"/>
      <c r="FGF17" s="139"/>
      <c r="FGG17" s="139"/>
      <c r="FGH17" s="139"/>
      <c r="FGI17" s="139"/>
      <c r="FGJ17" s="139"/>
      <c r="FGK17" s="139"/>
      <c r="FGL17" s="139"/>
      <c r="FGM17" s="139"/>
      <c r="FGN17" s="139"/>
      <c r="FGO17" s="139"/>
      <c r="FGP17" s="139"/>
      <c r="FGQ17" s="139"/>
      <c r="FGR17" s="139"/>
      <c r="FGS17" s="139"/>
      <c r="FGT17" s="139"/>
      <c r="FGU17" s="139"/>
      <c r="FGV17" s="139"/>
      <c r="FGW17" s="139"/>
      <c r="FGX17" s="139"/>
      <c r="FGY17" s="139"/>
      <c r="FGZ17" s="139"/>
      <c r="FHA17" s="139"/>
      <c r="FHB17" s="139"/>
      <c r="FHC17" s="139"/>
      <c r="FHD17" s="139"/>
      <c r="FHE17" s="139"/>
      <c r="FHF17" s="139"/>
      <c r="FHG17" s="139"/>
      <c r="FHH17" s="139"/>
      <c r="FHI17" s="139"/>
      <c r="FHJ17" s="139"/>
      <c r="FHK17" s="139"/>
      <c r="FHL17" s="139"/>
      <c r="FHM17" s="139"/>
      <c r="FHN17" s="139"/>
      <c r="FHO17" s="139"/>
      <c r="FHP17" s="139"/>
      <c r="FHQ17" s="139"/>
      <c r="FHR17" s="139"/>
      <c r="FHS17" s="139"/>
      <c r="FHT17" s="139"/>
      <c r="FHU17" s="139"/>
      <c r="FHV17" s="139"/>
      <c r="FHW17" s="139"/>
      <c r="FHX17" s="139"/>
      <c r="FHY17" s="139"/>
      <c r="FHZ17" s="139"/>
      <c r="FIA17" s="139"/>
      <c r="FIB17" s="139"/>
      <c r="FIC17" s="139"/>
      <c r="FID17" s="139"/>
      <c r="FIE17" s="139"/>
      <c r="FIF17" s="139"/>
      <c r="FIG17" s="139"/>
      <c r="FIH17" s="139"/>
      <c r="FII17" s="139"/>
      <c r="FIJ17" s="139"/>
      <c r="FIK17" s="139"/>
      <c r="FIL17" s="139"/>
      <c r="FIM17" s="139"/>
      <c r="FIN17" s="139"/>
      <c r="FIO17" s="139"/>
      <c r="FIP17" s="139"/>
      <c r="FIQ17" s="139"/>
      <c r="FIR17" s="139"/>
      <c r="FIS17" s="139"/>
      <c r="FIT17" s="139"/>
      <c r="FIU17" s="139"/>
      <c r="FIV17" s="139"/>
      <c r="FIW17" s="139"/>
      <c r="FIX17" s="139"/>
      <c r="FIY17" s="139"/>
      <c r="FIZ17" s="139"/>
      <c r="FJA17" s="139"/>
      <c r="FJB17" s="139"/>
      <c r="FJC17" s="139"/>
      <c r="FJD17" s="139"/>
      <c r="FJE17" s="139"/>
      <c r="FJF17" s="139"/>
      <c r="FJG17" s="139"/>
      <c r="FJH17" s="139"/>
      <c r="FJI17" s="139"/>
      <c r="FJJ17" s="139"/>
      <c r="FJK17" s="139"/>
      <c r="FJL17" s="139"/>
      <c r="FJM17" s="139"/>
      <c r="FJN17" s="139"/>
      <c r="FJO17" s="139"/>
      <c r="FJP17" s="139"/>
      <c r="FJQ17" s="139"/>
      <c r="FJR17" s="139"/>
      <c r="FJS17" s="139"/>
      <c r="FJT17" s="139"/>
      <c r="FJU17" s="139"/>
      <c r="FJV17" s="139"/>
      <c r="FJW17" s="139"/>
      <c r="FJX17" s="139"/>
      <c r="FJY17" s="139"/>
      <c r="FJZ17" s="139"/>
      <c r="FKA17" s="139"/>
      <c r="FKB17" s="139"/>
      <c r="FKC17" s="139"/>
      <c r="FKD17" s="139"/>
      <c r="FKE17" s="139"/>
      <c r="FKF17" s="139"/>
      <c r="FKG17" s="139"/>
      <c r="FKH17" s="139"/>
      <c r="FKI17" s="139"/>
      <c r="FKJ17" s="139"/>
      <c r="FKK17" s="139"/>
      <c r="FKL17" s="139"/>
      <c r="FKM17" s="139"/>
      <c r="FKN17" s="139"/>
      <c r="FKO17" s="139"/>
      <c r="FKP17" s="139"/>
      <c r="FKQ17" s="139"/>
      <c r="FKR17" s="139"/>
      <c r="FKS17" s="139"/>
      <c r="FKT17" s="139"/>
      <c r="FKU17" s="139"/>
      <c r="FKV17" s="139"/>
      <c r="FKW17" s="139"/>
      <c r="FKX17" s="139"/>
      <c r="FKY17" s="139"/>
      <c r="FKZ17" s="139"/>
      <c r="FLA17" s="139"/>
      <c r="FLB17" s="139"/>
      <c r="FLC17" s="139"/>
      <c r="FLD17" s="139"/>
      <c r="FLE17" s="139"/>
      <c r="FLF17" s="139"/>
      <c r="FLG17" s="139"/>
      <c r="FLH17" s="139"/>
      <c r="FLI17" s="139"/>
      <c r="FLJ17" s="139"/>
      <c r="FLK17" s="139"/>
      <c r="FLL17" s="139"/>
      <c r="FLM17" s="139"/>
      <c r="FLN17" s="139"/>
      <c r="FLO17" s="139"/>
      <c r="FLP17" s="139"/>
      <c r="FLQ17" s="139"/>
      <c r="FLR17" s="139"/>
      <c r="FLS17" s="139"/>
      <c r="FLT17" s="139"/>
      <c r="FLU17" s="139"/>
      <c r="FLV17" s="139"/>
      <c r="FLW17" s="139"/>
      <c r="FLX17" s="139"/>
      <c r="FLY17" s="139"/>
      <c r="FLZ17" s="139"/>
      <c r="FMA17" s="139"/>
      <c r="FMB17" s="139"/>
      <c r="FMC17" s="139"/>
      <c r="FMD17" s="139"/>
      <c r="FME17" s="139"/>
      <c r="FMF17" s="139"/>
      <c r="FMG17" s="139"/>
      <c r="FMH17" s="139"/>
      <c r="FMI17" s="139"/>
      <c r="FMJ17" s="139"/>
      <c r="FMK17" s="139"/>
      <c r="FML17" s="139"/>
      <c r="FMM17" s="139"/>
      <c r="FMN17" s="139"/>
      <c r="FMO17" s="139"/>
      <c r="FMP17" s="139"/>
      <c r="FMQ17" s="139"/>
      <c r="FMR17" s="139"/>
      <c r="FMS17" s="139"/>
      <c r="FMT17" s="139"/>
      <c r="FMU17" s="139"/>
      <c r="FMV17" s="139"/>
      <c r="FMW17" s="139"/>
      <c r="FMX17" s="139"/>
      <c r="FMY17" s="139"/>
      <c r="FMZ17" s="139"/>
      <c r="FNA17" s="139"/>
      <c r="FNB17" s="139"/>
      <c r="FNC17" s="139"/>
      <c r="FND17" s="139"/>
      <c r="FNE17" s="139"/>
      <c r="FNF17" s="139"/>
      <c r="FNG17" s="139"/>
      <c r="FNH17" s="139"/>
      <c r="FNI17" s="139"/>
      <c r="FNJ17" s="139"/>
      <c r="FNK17" s="139"/>
      <c r="FNL17" s="139"/>
      <c r="FNM17" s="139"/>
      <c r="FNN17" s="139"/>
      <c r="FNO17" s="139"/>
      <c r="FNP17" s="139"/>
      <c r="FNQ17" s="139"/>
      <c r="FNR17" s="139"/>
      <c r="FNS17" s="139"/>
      <c r="FNT17" s="139"/>
      <c r="FNU17" s="139"/>
      <c r="FNV17" s="139"/>
      <c r="FNW17" s="139"/>
      <c r="FNX17" s="139"/>
      <c r="FNY17" s="139"/>
      <c r="FNZ17" s="139"/>
      <c r="FOA17" s="139"/>
      <c r="FOB17" s="139"/>
      <c r="FOC17" s="139"/>
      <c r="FOD17" s="139"/>
      <c r="FOE17" s="139"/>
      <c r="FOF17" s="139"/>
      <c r="FOG17" s="139"/>
      <c r="FOH17" s="139"/>
      <c r="FOI17" s="139"/>
      <c r="FOJ17" s="139"/>
      <c r="FOK17" s="139"/>
      <c r="FOL17" s="139"/>
      <c r="FOM17" s="139"/>
      <c r="FON17" s="139"/>
      <c r="FOO17" s="139"/>
      <c r="FOP17" s="139"/>
      <c r="FOQ17" s="139"/>
      <c r="FOR17" s="139"/>
      <c r="FOS17" s="139"/>
      <c r="FOT17" s="139"/>
      <c r="FOU17" s="139"/>
      <c r="FOV17" s="139"/>
      <c r="FOW17" s="139"/>
      <c r="FOX17" s="139"/>
      <c r="FOY17" s="139"/>
      <c r="FOZ17" s="139"/>
      <c r="FPA17" s="139"/>
      <c r="FPB17" s="139"/>
      <c r="FPC17" s="139"/>
      <c r="FPD17" s="139"/>
      <c r="FPE17" s="139"/>
      <c r="FPF17" s="139"/>
      <c r="FPG17" s="139"/>
      <c r="FPH17" s="139"/>
      <c r="FPI17" s="139"/>
      <c r="FPJ17" s="139"/>
      <c r="FPK17" s="139"/>
      <c r="FPL17" s="139"/>
      <c r="FPM17" s="139"/>
      <c r="FPN17" s="139"/>
      <c r="FPO17" s="139"/>
      <c r="FPP17" s="139"/>
      <c r="FPQ17" s="139"/>
      <c r="FPR17" s="139"/>
      <c r="FPS17" s="139"/>
      <c r="FPT17" s="139"/>
      <c r="FPU17" s="139"/>
      <c r="FPV17" s="139"/>
      <c r="FPW17" s="139"/>
      <c r="FPX17" s="139"/>
      <c r="FPY17" s="139"/>
      <c r="FPZ17" s="139"/>
      <c r="FQA17" s="139"/>
      <c r="FQB17" s="139"/>
      <c r="FQC17" s="139"/>
      <c r="FQD17" s="139"/>
      <c r="FQE17" s="139"/>
      <c r="FQF17" s="139"/>
      <c r="FQG17" s="139"/>
      <c r="FQH17" s="139"/>
      <c r="FQI17" s="139"/>
      <c r="FQJ17" s="139"/>
      <c r="FQK17" s="139"/>
      <c r="FQL17" s="139"/>
      <c r="FQM17" s="139"/>
      <c r="FQN17" s="139"/>
      <c r="FQO17" s="139"/>
      <c r="FQP17" s="139"/>
      <c r="FQQ17" s="139"/>
      <c r="FQR17" s="139"/>
      <c r="FQS17" s="139"/>
      <c r="FQT17" s="139"/>
      <c r="FQU17" s="139"/>
      <c r="FQV17" s="139"/>
      <c r="FQW17" s="139"/>
      <c r="FQX17" s="139"/>
      <c r="FQY17" s="139"/>
      <c r="FQZ17" s="139"/>
      <c r="FRA17" s="139"/>
      <c r="FRB17" s="139"/>
      <c r="FRC17" s="139"/>
      <c r="FRD17" s="139"/>
      <c r="FRE17" s="139"/>
      <c r="FRF17" s="139"/>
      <c r="FRG17" s="139"/>
      <c r="FRH17" s="139"/>
      <c r="FRI17" s="139"/>
      <c r="FRJ17" s="139"/>
      <c r="FRK17" s="139"/>
      <c r="FRL17" s="139"/>
      <c r="FRM17" s="139"/>
      <c r="FRN17" s="139"/>
      <c r="FRO17" s="139"/>
      <c r="FRP17" s="139"/>
      <c r="FRQ17" s="139"/>
      <c r="FRR17" s="139"/>
      <c r="FRS17" s="139"/>
      <c r="FRT17" s="139"/>
      <c r="FRU17" s="139"/>
      <c r="FRV17" s="139"/>
      <c r="FRW17" s="139"/>
      <c r="FRX17" s="139"/>
      <c r="FRY17" s="139"/>
      <c r="FRZ17" s="139"/>
      <c r="FSA17" s="139"/>
      <c r="FSB17" s="139"/>
      <c r="FSC17" s="139"/>
      <c r="FSD17" s="139"/>
      <c r="FSE17" s="139"/>
      <c r="FSF17" s="139"/>
      <c r="FSG17" s="139"/>
      <c r="FSH17" s="139"/>
      <c r="FSI17" s="139"/>
      <c r="FSJ17" s="139"/>
      <c r="FSK17" s="139"/>
      <c r="FSL17" s="139"/>
      <c r="FSM17" s="139"/>
      <c r="FSN17" s="139"/>
      <c r="FSO17" s="139"/>
      <c r="FSP17" s="139"/>
      <c r="FSQ17" s="139"/>
      <c r="FSR17" s="139"/>
      <c r="FSS17" s="139"/>
      <c r="FST17" s="139"/>
      <c r="FSU17" s="139"/>
      <c r="FSV17" s="139"/>
      <c r="FSW17" s="139"/>
      <c r="FSX17" s="139"/>
      <c r="FSY17" s="139"/>
      <c r="FSZ17" s="139"/>
      <c r="FTA17" s="139"/>
      <c r="FTB17" s="139"/>
      <c r="FTC17" s="139"/>
      <c r="FTD17" s="139"/>
      <c r="FTE17" s="139"/>
      <c r="FTF17" s="139"/>
      <c r="FTG17" s="139"/>
      <c r="FTH17" s="139"/>
      <c r="FTI17" s="139"/>
      <c r="FTJ17" s="139"/>
      <c r="FTK17" s="139"/>
      <c r="FTL17" s="139"/>
      <c r="FTM17" s="139"/>
      <c r="FTN17" s="139"/>
      <c r="FTO17" s="139"/>
      <c r="FTP17" s="139"/>
      <c r="FTQ17" s="139"/>
      <c r="FTR17" s="139"/>
      <c r="FTS17" s="139"/>
      <c r="FTT17" s="139"/>
      <c r="FTU17" s="139"/>
      <c r="FTV17" s="139"/>
      <c r="FTW17" s="139"/>
      <c r="FTX17" s="139"/>
      <c r="FTY17" s="139"/>
      <c r="FTZ17" s="139"/>
      <c r="FUA17" s="139"/>
      <c r="FUB17" s="139"/>
      <c r="FUC17" s="139"/>
      <c r="FUD17" s="139"/>
      <c r="FUE17" s="139"/>
      <c r="FUF17" s="139"/>
      <c r="FUG17" s="139"/>
      <c r="FUH17" s="139"/>
      <c r="FUI17" s="139"/>
      <c r="FUJ17" s="139"/>
      <c r="FUK17" s="139"/>
      <c r="FUL17" s="139"/>
      <c r="FUM17" s="139"/>
      <c r="FUN17" s="139"/>
      <c r="FUO17" s="139"/>
      <c r="FUP17" s="139"/>
      <c r="FUQ17" s="139"/>
      <c r="FUR17" s="139"/>
      <c r="FUS17" s="139"/>
      <c r="FUT17" s="139"/>
      <c r="FUU17" s="139"/>
      <c r="FUV17" s="139"/>
      <c r="FUW17" s="139"/>
      <c r="FUX17" s="139"/>
      <c r="FUY17" s="139"/>
      <c r="FUZ17" s="139"/>
      <c r="FVA17" s="139"/>
      <c r="FVB17" s="139"/>
      <c r="FVC17" s="139"/>
      <c r="FVD17" s="139"/>
      <c r="FVE17" s="139"/>
      <c r="FVF17" s="139"/>
      <c r="FVG17" s="139"/>
      <c r="FVH17" s="139"/>
      <c r="FVI17" s="139"/>
      <c r="FVJ17" s="139"/>
      <c r="FVK17" s="139"/>
      <c r="FVL17" s="139"/>
      <c r="FVM17" s="139"/>
      <c r="FVN17" s="139"/>
      <c r="FVO17" s="139"/>
      <c r="FVP17" s="139"/>
      <c r="FVQ17" s="139"/>
      <c r="FVR17" s="139"/>
      <c r="FVS17" s="139"/>
      <c r="FVT17" s="139"/>
      <c r="FVU17" s="139"/>
      <c r="FVV17" s="139"/>
      <c r="FVW17" s="139"/>
      <c r="FVX17" s="139"/>
      <c r="FVY17" s="139"/>
      <c r="FVZ17" s="139"/>
      <c r="FWA17" s="139"/>
      <c r="FWB17" s="139"/>
      <c r="FWC17" s="139"/>
      <c r="FWD17" s="139"/>
      <c r="FWE17" s="139"/>
      <c r="FWF17" s="139"/>
      <c r="FWG17" s="139"/>
      <c r="FWH17" s="139"/>
      <c r="FWI17" s="139"/>
      <c r="FWJ17" s="139"/>
      <c r="FWK17" s="139"/>
      <c r="FWL17" s="139"/>
      <c r="FWM17" s="139"/>
      <c r="FWN17" s="139"/>
      <c r="FWO17" s="139"/>
      <c r="FWP17" s="139"/>
      <c r="FWQ17" s="139"/>
      <c r="FWR17" s="139"/>
      <c r="FWS17" s="139"/>
      <c r="FWT17" s="139"/>
      <c r="FWU17" s="139"/>
      <c r="FWV17" s="139"/>
      <c r="FWW17" s="139"/>
      <c r="FWX17" s="139"/>
      <c r="FWY17" s="139"/>
      <c r="FWZ17" s="139"/>
      <c r="FXA17" s="139"/>
      <c r="FXB17" s="139"/>
      <c r="FXC17" s="139"/>
      <c r="FXD17" s="139"/>
      <c r="FXE17" s="139"/>
      <c r="FXF17" s="139"/>
      <c r="FXG17" s="139"/>
      <c r="FXH17" s="139"/>
      <c r="FXI17" s="139"/>
      <c r="FXJ17" s="139"/>
      <c r="FXK17" s="139"/>
      <c r="FXL17" s="139"/>
      <c r="FXM17" s="139"/>
      <c r="FXN17" s="139"/>
      <c r="FXO17" s="139"/>
      <c r="FXP17" s="139"/>
      <c r="FXQ17" s="139"/>
      <c r="FXR17" s="139"/>
      <c r="FXS17" s="139"/>
      <c r="FXT17" s="139"/>
      <c r="FXU17" s="139"/>
      <c r="FXV17" s="139"/>
      <c r="FXW17" s="139"/>
      <c r="FXX17" s="139"/>
      <c r="FXY17" s="139"/>
      <c r="FXZ17" s="139"/>
      <c r="FYA17" s="139"/>
      <c r="FYB17" s="139"/>
      <c r="FYC17" s="139"/>
      <c r="FYD17" s="139"/>
      <c r="FYE17" s="139"/>
      <c r="FYF17" s="139"/>
      <c r="FYG17" s="139"/>
      <c r="FYH17" s="139"/>
      <c r="FYI17" s="139"/>
      <c r="FYJ17" s="139"/>
      <c r="FYK17" s="139"/>
      <c r="FYL17" s="139"/>
      <c r="FYM17" s="139"/>
      <c r="FYN17" s="139"/>
      <c r="FYO17" s="139"/>
      <c r="FYP17" s="139"/>
      <c r="FYQ17" s="139"/>
      <c r="FYR17" s="139"/>
      <c r="FYS17" s="139"/>
      <c r="FYT17" s="139"/>
      <c r="FYU17" s="139"/>
      <c r="FYV17" s="139"/>
      <c r="FYW17" s="139"/>
      <c r="FYX17" s="139"/>
      <c r="FYY17" s="139"/>
      <c r="FYZ17" s="139"/>
      <c r="FZA17" s="139"/>
      <c r="FZB17" s="139"/>
      <c r="FZC17" s="139"/>
      <c r="FZD17" s="139"/>
      <c r="FZE17" s="139"/>
      <c r="FZF17" s="139"/>
      <c r="FZG17" s="139"/>
      <c r="FZH17" s="139"/>
      <c r="FZI17" s="139"/>
      <c r="FZJ17" s="139"/>
      <c r="FZK17" s="139"/>
      <c r="FZL17" s="139"/>
      <c r="FZM17" s="139"/>
      <c r="FZN17" s="139"/>
      <c r="FZO17" s="139"/>
      <c r="FZP17" s="139"/>
      <c r="FZQ17" s="139"/>
      <c r="FZR17" s="139"/>
      <c r="FZS17" s="139"/>
      <c r="FZT17" s="139"/>
      <c r="FZU17" s="139"/>
      <c r="FZV17" s="139"/>
      <c r="FZW17" s="139"/>
      <c r="FZX17" s="139"/>
      <c r="FZY17" s="139"/>
      <c r="FZZ17" s="139"/>
      <c r="GAA17" s="139"/>
      <c r="GAB17" s="139"/>
      <c r="GAC17" s="139"/>
      <c r="GAD17" s="139"/>
      <c r="GAE17" s="139"/>
      <c r="GAF17" s="139"/>
      <c r="GAG17" s="139"/>
      <c r="GAH17" s="139"/>
      <c r="GAI17" s="139"/>
      <c r="GAJ17" s="139"/>
      <c r="GAK17" s="139"/>
      <c r="GAL17" s="139"/>
      <c r="GAM17" s="139"/>
      <c r="GAN17" s="139"/>
      <c r="GAO17" s="139"/>
      <c r="GAP17" s="139"/>
      <c r="GAQ17" s="139"/>
      <c r="GAR17" s="139"/>
      <c r="GAS17" s="139"/>
      <c r="GAT17" s="139"/>
      <c r="GAU17" s="139"/>
      <c r="GAV17" s="139"/>
      <c r="GAW17" s="139"/>
      <c r="GAX17" s="139"/>
      <c r="GAY17" s="139"/>
      <c r="GAZ17" s="139"/>
      <c r="GBA17" s="139"/>
      <c r="GBB17" s="139"/>
      <c r="GBC17" s="139"/>
      <c r="GBD17" s="139"/>
      <c r="GBE17" s="139"/>
      <c r="GBF17" s="139"/>
      <c r="GBG17" s="139"/>
      <c r="GBH17" s="139"/>
      <c r="GBI17" s="139"/>
      <c r="GBJ17" s="139"/>
      <c r="GBK17" s="139"/>
      <c r="GBL17" s="139"/>
      <c r="GBM17" s="139"/>
      <c r="GBN17" s="139"/>
      <c r="GBO17" s="139"/>
      <c r="GBP17" s="139"/>
      <c r="GBQ17" s="139"/>
      <c r="GBR17" s="139"/>
      <c r="GBS17" s="139"/>
      <c r="GBT17" s="139"/>
      <c r="GBU17" s="139"/>
      <c r="GBV17" s="139"/>
      <c r="GBW17" s="139"/>
      <c r="GBX17" s="139"/>
      <c r="GBY17" s="139"/>
      <c r="GBZ17" s="139"/>
      <c r="GCA17" s="139"/>
      <c r="GCB17" s="139"/>
      <c r="GCC17" s="139"/>
      <c r="GCD17" s="139"/>
      <c r="GCE17" s="139"/>
      <c r="GCF17" s="139"/>
      <c r="GCG17" s="139"/>
      <c r="GCH17" s="139"/>
      <c r="GCI17" s="139"/>
      <c r="GCJ17" s="139"/>
      <c r="GCK17" s="139"/>
      <c r="GCL17" s="139"/>
      <c r="GCM17" s="139"/>
      <c r="GCN17" s="139"/>
      <c r="GCO17" s="139"/>
      <c r="GCP17" s="139"/>
      <c r="GCQ17" s="139"/>
      <c r="GCR17" s="139"/>
      <c r="GCS17" s="139"/>
      <c r="GCT17" s="139"/>
      <c r="GCU17" s="139"/>
      <c r="GCV17" s="139"/>
      <c r="GCW17" s="139"/>
      <c r="GCX17" s="139"/>
      <c r="GCY17" s="139"/>
      <c r="GCZ17" s="139"/>
      <c r="GDA17" s="139"/>
      <c r="GDB17" s="139"/>
      <c r="GDC17" s="139"/>
      <c r="GDD17" s="139"/>
      <c r="GDE17" s="139"/>
      <c r="GDF17" s="139"/>
      <c r="GDG17" s="139"/>
      <c r="GDH17" s="139"/>
      <c r="GDI17" s="139"/>
      <c r="GDJ17" s="139"/>
      <c r="GDK17" s="139"/>
      <c r="GDL17" s="139"/>
      <c r="GDM17" s="139"/>
      <c r="GDN17" s="139"/>
      <c r="GDO17" s="139"/>
      <c r="GDP17" s="139"/>
      <c r="GDQ17" s="139"/>
      <c r="GDR17" s="139"/>
      <c r="GDS17" s="139"/>
      <c r="GDT17" s="139"/>
      <c r="GDU17" s="139"/>
      <c r="GDV17" s="139"/>
      <c r="GDW17" s="139"/>
      <c r="GDX17" s="139"/>
      <c r="GDY17" s="139"/>
      <c r="GDZ17" s="139"/>
      <c r="GEA17" s="139"/>
      <c r="GEB17" s="139"/>
      <c r="GEC17" s="139"/>
      <c r="GED17" s="139"/>
      <c r="GEE17" s="139"/>
      <c r="GEF17" s="139"/>
      <c r="GEG17" s="139"/>
      <c r="GEH17" s="139"/>
      <c r="GEI17" s="139"/>
      <c r="GEJ17" s="139"/>
      <c r="GEK17" s="139"/>
      <c r="GEL17" s="139"/>
      <c r="GEM17" s="139"/>
      <c r="GEN17" s="139"/>
      <c r="GEO17" s="139"/>
      <c r="GEP17" s="139"/>
      <c r="GEQ17" s="139"/>
      <c r="GER17" s="139"/>
      <c r="GES17" s="139"/>
      <c r="GET17" s="139"/>
      <c r="GEU17" s="139"/>
      <c r="GEV17" s="139"/>
      <c r="GEW17" s="139"/>
      <c r="GEX17" s="139"/>
      <c r="GEY17" s="139"/>
      <c r="GEZ17" s="139"/>
      <c r="GFA17" s="139"/>
      <c r="GFB17" s="139"/>
      <c r="GFC17" s="139"/>
      <c r="GFD17" s="139"/>
      <c r="GFE17" s="139"/>
      <c r="GFF17" s="139"/>
      <c r="GFG17" s="139"/>
      <c r="GFH17" s="139"/>
      <c r="GFI17" s="139"/>
      <c r="GFJ17" s="139"/>
      <c r="GFK17" s="139"/>
      <c r="GFL17" s="139"/>
      <c r="GFM17" s="139"/>
      <c r="GFN17" s="139"/>
      <c r="GFO17" s="139"/>
      <c r="GFP17" s="139"/>
      <c r="GFQ17" s="139"/>
      <c r="GFR17" s="139"/>
      <c r="GFS17" s="139"/>
      <c r="GFT17" s="139"/>
      <c r="GFU17" s="139"/>
      <c r="GFV17" s="139"/>
      <c r="GFW17" s="139"/>
      <c r="GFX17" s="139"/>
      <c r="GFY17" s="139"/>
      <c r="GFZ17" s="139"/>
      <c r="GGA17" s="139"/>
      <c r="GGB17" s="139"/>
      <c r="GGC17" s="139"/>
      <c r="GGD17" s="139"/>
      <c r="GGE17" s="139"/>
      <c r="GGF17" s="139"/>
      <c r="GGG17" s="139"/>
      <c r="GGH17" s="139"/>
      <c r="GGI17" s="139"/>
      <c r="GGJ17" s="139"/>
      <c r="GGK17" s="139"/>
      <c r="GGL17" s="139"/>
      <c r="GGM17" s="139"/>
      <c r="GGN17" s="139"/>
      <c r="GGO17" s="139"/>
      <c r="GGP17" s="139"/>
      <c r="GGQ17" s="139"/>
      <c r="GGR17" s="139"/>
      <c r="GGS17" s="139"/>
      <c r="GGT17" s="139"/>
      <c r="GGU17" s="139"/>
      <c r="GGV17" s="139"/>
      <c r="GGW17" s="139"/>
      <c r="GGX17" s="139"/>
      <c r="GGY17" s="139"/>
      <c r="GGZ17" s="139"/>
      <c r="GHA17" s="139"/>
      <c r="GHB17" s="139"/>
      <c r="GHC17" s="139"/>
      <c r="GHD17" s="139"/>
      <c r="GHE17" s="139"/>
      <c r="GHF17" s="139"/>
      <c r="GHG17" s="139"/>
      <c r="GHH17" s="139"/>
      <c r="GHI17" s="139"/>
      <c r="GHJ17" s="139"/>
      <c r="GHK17" s="139"/>
      <c r="GHL17" s="139"/>
      <c r="GHM17" s="139"/>
      <c r="GHN17" s="139"/>
      <c r="GHO17" s="139"/>
      <c r="GHP17" s="139"/>
      <c r="GHQ17" s="139"/>
      <c r="GHR17" s="139"/>
      <c r="GHS17" s="139"/>
      <c r="GHT17" s="139"/>
      <c r="GHU17" s="139"/>
      <c r="GHV17" s="139"/>
      <c r="GHW17" s="139"/>
      <c r="GHX17" s="139"/>
      <c r="GHY17" s="139"/>
      <c r="GHZ17" s="139"/>
      <c r="GIA17" s="139"/>
      <c r="GIB17" s="139"/>
      <c r="GIC17" s="139"/>
      <c r="GID17" s="139"/>
      <c r="GIE17" s="139"/>
      <c r="GIF17" s="139"/>
      <c r="GIG17" s="139"/>
      <c r="GIH17" s="139"/>
      <c r="GII17" s="139"/>
      <c r="GIJ17" s="139"/>
      <c r="GIK17" s="139"/>
      <c r="GIL17" s="139"/>
      <c r="GIM17" s="139"/>
      <c r="GIN17" s="139"/>
      <c r="GIO17" s="139"/>
      <c r="GIP17" s="139"/>
      <c r="GIQ17" s="139"/>
      <c r="GIR17" s="139"/>
      <c r="GIS17" s="139"/>
      <c r="GIT17" s="139"/>
      <c r="GIU17" s="139"/>
      <c r="GIV17" s="139"/>
      <c r="GIW17" s="139"/>
      <c r="GIX17" s="139"/>
      <c r="GIY17" s="139"/>
      <c r="GIZ17" s="139"/>
      <c r="GJA17" s="139"/>
      <c r="GJB17" s="139"/>
      <c r="GJC17" s="139"/>
      <c r="GJD17" s="139"/>
      <c r="GJE17" s="139"/>
      <c r="GJF17" s="139"/>
      <c r="GJG17" s="139"/>
      <c r="GJH17" s="139"/>
      <c r="GJI17" s="139"/>
      <c r="GJJ17" s="139"/>
      <c r="GJK17" s="139"/>
      <c r="GJL17" s="139"/>
      <c r="GJM17" s="139"/>
      <c r="GJN17" s="139"/>
      <c r="GJO17" s="139"/>
      <c r="GJP17" s="139"/>
      <c r="GJQ17" s="139"/>
      <c r="GJR17" s="139"/>
      <c r="GJS17" s="139"/>
      <c r="GJT17" s="139"/>
      <c r="GJU17" s="139"/>
      <c r="GJV17" s="139"/>
      <c r="GJW17" s="139"/>
      <c r="GJX17" s="139"/>
      <c r="GJY17" s="139"/>
      <c r="GJZ17" s="139"/>
      <c r="GKA17" s="139"/>
      <c r="GKB17" s="139"/>
      <c r="GKC17" s="139"/>
      <c r="GKD17" s="139"/>
      <c r="GKE17" s="139"/>
      <c r="GKF17" s="139"/>
      <c r="GKG17" s="139"/>
      <c r="GKH17" s="139"/>
      <c r="GKI17" s="139"/>
      <c r="GKJ17" s="139"/>
      <c r="GKK17" s="139"/>
      <c r="GKL17" s="139"/>
      <c r="GKM17" s="139"/>
      <c r="GKN17" s="139"/>
      <c r="GKO17" s="139"/>
      <c r="GKP17" s="139"/>
      <c r="GKQ17" s="139"/>
      <c r="GKR17" s="139"/>
      <c r="GKS17" s="139"/>
      <c r="GKT17" s="139"/>
      <c r="GKU17" s="139"/>
      <c r="GKV17" s="139"/>
      <c r="GKW17" s="139"/>
      <c r="GKX17" s="139"/>
      <c r="GKY17" s="139"/>
      <c r="GKZ17" s="139"/>
      <c r="GLA17" s="139"/>
      <c r="GLB17" s="139"/>
      <c r="GLC17" s="139"/>
      <c r="GLD17" s="139"/>
      <c r="GLE17" s="139"/>
      <c r="GLF17" s="139"/>
      <c r="GLG17" s="139"/>
      <c r="GLH17" s="139"/>
      <c r="GLI17" s="139"/>
      <c r="GLJ17" s="139"/>
      <c r="GLK17" s="139"/>
      <c r="GLL17" s="139"/>
      <c r="GLM17" s="139"/>
      <c r="GLN17" s="139"/>
      <c r="GLO17" s="139"/>
      <c r="GLP17" s="139"/>
      <c r="GLQ17" s="139"/>
      <c r="GLR17" s="139"/>
      <c r="GLS17" s="139"/>
      <c r="GLT17" s="139"/>
      <c r="GLU17" s="139"/>
      <c r="GLV17" s="139"/>
      <c r="GLW17" s="139"/>
      <c r="GLX17" s="139"/>
      <c r="GLY17" s="139"/>
      <c r="GLZ17" s="139"/>
      <c r="GMA17" s="139"/>
      <c r="GMB17" s="139"/>
      <c r="GMC17" s="139"/>
      <c r="GMD17" s="139"/>
      <c r="GME17" s="139"/>
      <c r="GMF17" s="139"/>
      <c r="GMG17" s="139"/>
      <c r="GMH17" s="139"/>
      <c r="GMI17" s="139"/>
      <c r="GMJ17" s="139"/>
      <c r="GMK17" s="139"/>
      <c r="GML17" s="139"/>
      <c r="GMM17" s="139"/>
      <c r="GMN17" s="139"/>
      <c r="GMO17" s="139"/>
      <c r="GMP17" s="139"/>
      <c r="GMQ17" s="139"/>
      <c r="GMR17" s="139"/>
      <c r="GMS17" s="139"/>
      <c r="GMT17" s="139"/>
      <c r="GMU17" s="139"/>
      <c r="GMV17" s="139"/>
      <c r="GMW17" s="139"/>
      <c r="GMX17" s="139"/>
      <c r="GMY17" s="139"/>
      <c r="GMZ17" s="139"/>
      <c r="GNA17" s="139"/>
      <c r="GNB17" s="139"/>
      <c r="GNC17" s="139"/>
      <c r="GND17" s="139"/>
      <c r="GNE17" s="139"/>
      <c r="GNF17" s="139"/>
      <c r="GNG17" s="139"/>
      <c r="GNH17" s="139"/>
      <c r="GNI17" s="139"/>
      <c r="GNJ17" s="139"/>
      <c r="GNK17" s="139"/>
      <c r="GNL17" s="139"/>
      <c r="GNM17" s="139"/>
      <c r="GNN17" s="139"/>
      <c r="GNO17" s="139"/>
      <c r="GNP17" s="139"/>
      <c r="GNQ17" s="139"/>
      <c r="GNR17" s="139"/>
      <c r="GNS17" s="139"/>
      <c r="GNT17" s="139"/>
      <c r="GNU17" s="139"/>
      <c r="GNV17" s="139"/>
      <c r="GNW17" s="139"/>
      <c r="GNX17" s="139"/>
      <c r="GNY17" s="139"/>
      <c r="GNZ17" s="139"/>
      <c r="GOA17" s="139"/>
      <c r="GOB17" s="139"/>
      <c r="GOC17" s="139"/>
      <c r="GOD17" s="139"/>
      <c r="GOE17" s="139"/>
      <c r="GOF17" s="139"/>
      <c r="GOG17" s="139"/>
      <c r="GOH17" s="139"/>
      <c r="GOI17" s="139"/>
      <c r="GOJ17" s="139"/>
      <c r="GOK17" s="139"/>
      <c r="GOL17" s="139"/>
      <c r="GOM17" s="139"/>
      <c r="GON17" s="139"/>
      <c r="GOO17" s="139"/>
      <c r="GOP17" s="139"/>
      <c r="GOQ17" s="139"/>
      <c r="GOR17" s="139"/>
      <c r="GOS17" s="139"/>
      <c r="GOT17" s="139"/>
      <c r="GOU17" s="139"/>
      <c r="GOV17" s="139"/>
      <c r="GOW17" s="139"/>
      <c r="GOX17" s="139"/>
      <c r="GOY17" s="139"/>
      <c r="GOZ17" s="139"/>
      <c r="GPA17" s="139"/>
      <c r="GPB17" s="139"/>
      <c r="GPC17" s="139"/>
      <c r="GPD17" s="139"/>
      <c r="GPE17" s="139"/>
      <c r="GPF17" s="139"/>
      <c r="GPG17" s="139"/>
      <c r="GPH17" s="139"/>
      <c r="GPI17" s="139"/>
      <c r="GPJ17" s="139"/>
      <c r="GPK17" s="139"/>
      <c r="GPL17" s="139"/>
      <c r="GPM17" s="139"/>
      <c r="GPN17" s="139"/>
      <c r="GPO17" s="139"/>
      <c r="GPP17" s="139"/>
      <c r="GPQ17" s="139"/>
      <c r="GPR17" s="139"/>
      <c r="GPS17" s="139"/>
      <c r="GPT17" s="139"/>
      <c r="GPU17" s="139"/>
      <c r="GPV17" s="139"/>
      <c r="GPW17" s="139"/>
      <c r="GPX17" s="139"/>
      <c r="GPY17" s="139"/>
      <c r="GPZ17" s="139"/>
      <c r="GQA17" s="139"/>
      <c r="GQB17" s="139"/>
      <c r="GQC17" s="139"/>
      <c r="GQD17" s="139"/>
      <c r="GQE17" s="139"/>
      <c r="GQF17" s="139"/>
      <c r="GQG17" s="139"/>
      <c r="GQH17" s="139"/>
      <c r="GQI17" s="139"/>
      <c r="GQJ17" s="139"/>
      <c r="GQK17" s="139"/>
      <c r="GQL17" s="139"/>
      <c r="GQM17" s="139"/>
      <c r="GQN17" s="139"/>
      <c r="GQO17" s="139"/>
      <c r="GQP17" s="139"/>
      <c r="GQQ17" s="139"/>
      <c r="GQR17" s="139"/>
      <c r="GQS17" s="139"/>
      <c r="GQT17" s="139"/>
      <c r="GQU17" s="139"/>
      <c r="GQV17" s="139"/>
      <c r="GQW17" s="139"/>
      <c r="GQX17" s="139"/>
      <c r="GQY17" s="139"/>
      <c r="GQZ17" s="139"/>
      <c r="GRA17" s="139"/>
      <c r="GRB17" s="139"/>
      <c r="GRC17" s="139"/>
      <c r="GRD17" s="139"/>
      <c r="GRE17" s="139"/>
      <c r="GRF17" s="139"/>
      <c r="GRG17" s="139"/>
      <c r="GRH17" s="139"/>
      <c r="GRI17" s="139"/>
      <c r="GRJ17" s="139"/>
      <c r="GRK17" s="139"/>
      <c r="GRL17" s="139"/>
      <c r="GRM17" s="139"/>
      <c r="GRN17" s="139"/>
      <c r="GRO17" s="139"/>
      <c r="GRP17" s="139"/>
      <c r="GRQ17" s="139"/>
      <c r="GRR17" s="139"/>
      <c r="GRS17" s="139"/>
      <c r="GRT17" s="139"/>
      <c r="GRU17" s="139"/>
      <c r="GRV17" s="139"/>
      <c r="GRW17" s="139"/>
      <c r="GRX17" s="139"/>
      <c r="GRY17" s="139"/>
      <c r="GRZ17" s="139"/>
      <c r="GSA17" s="139"/>
      <c r="GSB17" s="139"/>
      <c r="GSC17" s="139"/>
      <c r="GSD17" s="139"/>
      <c r="GSE17" s="139"/>
      <c r="GSF17" s="139"/>
      <c r="GSG17" s="139"/>
      <c r="GSH17" s="139"/>
      <c r="GSI17" s="139"/>
      <c r="GSJ17" s="139"/>
      <c r="GSK17" s="139"/>
      <c r="GSL17" s="139"/>
      <c r="GSM17" s="139"/>
      <c r="GSN17" s="139"/>
      <c r="GSO17" s="139"/>
      <c r="GSP17" s="139"/>
      <c r="GSQ17" s="139"/>
      <c r="GSR17" s="139"/>
      <c r="GSS17" s="139"/>
      <c r="GST17" s="139"/>
      <c r="GSU17" s="139"/>
      <c r="GSV17" s="139"/>
      <c r="GSW17" s="139"/>
      <c r="GSX17" s="139"/>
      <c r="GSY17" s="139"/>
      <c r="GSZ17" s="139"/>
      <c r="GTA17" s="139"/>
      <c r="GTB17" s="139"/>
      <c r="GTC17" s="139"/>
      <c r="GTD17" s="139"/>
      <c r="GTE17" s="139"/>
      <c r="GTF17" s="139"/>
      <c r="GTG17" s="139"/>
      <c r="GTH17" s="139"/>
      <c r="GTI17" s="139"/>
      <c r="GTJ17" s="139"/>
      <c r="GTK17" s="139"/>
      <c r="GTL17" s="139"/>
      <c r="GTM17" s="139"/>
      <c r="GTN17" s="139"/>
      <c r="GTO17" s="139"/>
      <c r="GTP17" s="139"/>
      <c r="GTQ17" s="139"/>
      <c r="GTR17" s="139"/>
      <c r="GTS17" s="139"/>
      <c r="GTT17" s="139"/>
      <c r="GTU17" s="139"/>
      <c r="GTV17" s="139"/>
      <c r="GTW17" s="139"/>
      <c r="GTX17" s="139"/>
      <c r="GTY17" s="139"/>
      <c r="GTZ17" s="139"/>
      <c r="GUA17" s="139"/>
      <c r="GUB17" s="139"/>
      <c r="GUC17" s="139"/>
      <c r="GUD17" s="139"/>
      <c r="GUE17" s="139"/>
      <c r="GUF17" s="139"/>
      <c r="GUG17" s="139"/>
      <c r="GUH17" s="139"/>
      <c r="GUI17" s="139"/>
      <c r="GUJ17" s="139"/>
      <c r="GUK17" s="139"/>
      <c r="GUL17" s="139"/>
      <c r="GUM17" s="139"/>
      <c r="GUN17" s="139"/>
      <c r="GUO17" s="139"/>
      <c r="GUP17" s="139"/>
      <c r="GUQ17" s="139"/>
      <c r="GUR17" s="139"/>
      <c r="GUS17" s="139"/>
      <c r="GUT17" s="139"/>
      <c r="GUU17" s="139"/>
      <c r="GUV17" s="139"/>
      <c r="GUW17" s="139"/>
      <c r="GUX17" s="139"/>
      <c r="GUY17" s="139"/>
      <c r="GUZ17" s="139"/>
      <c r="GVA17" s="139"/>
      <c r="GVB17" s="139"/>
      <c r="GVC17" s="139"/>
      <c r="GVD17" s="139"/>
      <c r="GVE17" s="139"/>
      <c r="GVF17" s="139"/>
      <c r="GVG17" s="139"/>
      <c r="GVH17" s="139"/>
      <c r="GVI17" s="139"/>
      <c r="GVJ17" s="139"/>
      <c r="GVK17" s="139"/>
      <c r="GVL17" s="139"/>
      <c r="GVM17" s="139"/>
      <c r="GVN17" s="139"/>
      <c r="GVO17" s="139"/>
      <c r="GVP17" s="139"/>
      <c r="GVQ17" s="139"/>
      <c r="GVR17" s="139"/>
      <c r="GVS17" s="139"/>
      <c r="GVT17" s="139"/>
      <c r="GVU17" s="139"/>
      <c r="GVV17" s="139"/>
      <c r="GVW17" s="139"/>
      <c r="GVX17" s="139"/>
      <c r="GVY17" s="139"/>
      <c r="GVZ17" s="139"/>
      <c r="GWA17" s="139"/>
      <c r="GWB17" s="139"/>
      <c r="GWC17" s="139"/>
      <c r="GWD17" s="139"/>
      <c r="GWE17" s="139"/>
      <c r="GWF17" s="139"/>
      <c r="GWG17" s="139"/>
      <c r="GWH17" s="139"/>
      <c r="GWI17" s="139"/>
      <c r="GWJ17" s="139"/>
      <c r="GWK17" s="139"/>
      <c r="GWL17" s="139"/>
      <c r="GWM17" s="139"/>
      <c r="GWN17" s="139"/>
      <c r="GWO17" s="139"/>
      <c r="GWP17" s="139"/>
      <c r="GWQ17" s="139"/>
      <c r="GWR17" s="139"/>
      <c r="GWS17" s="139"/>
      <c r="GWT17" s="139"/>
      <c r="GWU17" s="139"/>
      <c r="GWV17" s="139"/>
      <c r="GWW17" s="139"/>
      <c r="GWX17" s="139"/>
      <c r="GWY17" s="139"/>
      <c r="GWZ17" s="139"/>
      <c r="GXA17" s="139"/>
      <c r="GXB17" s="139"/>
      <c r="GXC17" s="139"/>
      <c r="GXD17" s="139"/>
      <c r="GXE17" s="139"/>
      <c r="GXF17" s="139"/>
      <c r="GXG17" s="139"/>
      <c r="GXH17" s="139"/>
      <c r="GXI17" s="139"/>
      <c r="GXJ17" s="139"/>
      <c r="GXK17" s="139"/>
      <c r="GXL17" s="139"/>
      <c r="GXM17" s="139"/>
      <c r="GXN17" s="139"/>
      <c r="GXO17" s="139"/>
      <c r="GXP17" s="139"/>
      <c r="GXQ17" s="139"/>
      <c r="GXR17" s="139"/>
      <c r="GXS17" s="139"/>
      <c r="GXT17" s="139"/>
      <c r="GXU17" s="139"/>
      <c r="GXV17" s="139"/>
      <c r="GXW17" s="139"/>
      <c r="GXX17" s="139"/>
      <c r="GXY17" s="139"/>
      <c r="GXZ17" s="139"/>
      <c r="GYA17" s="139"/>
      <c r="GYB17" s="139"/>
      <c r="GYC17" s="139"/>
      <c r="GYD17" s="139"/>
      <c r="GYE17" s="139"/>
      <c r="GYF17" s="139"/>
      <c r="GYG17" s="139"/>
      <c r="GYH17" s="139"/>
      <c r="GYI17" s="139"/>
      <c r="GYJ17" s="139"/>
      <c r="GYK17" s="139"/>
      <c r="GYL17" s="139"/>
      <c r="GYM17" s="139"/>
      <c r="GYN17" s="139"/>
      <c r="GYO17" s="139"/>
      <c r="GYP17" s="139"/>
      <c r="GYQ17" s="139"/>
      <c r="GYR17" s="139"/>
      <c r="GYS17" s="139"/>
      <c r="GYT17" s="139"/>
      <c r="GYU17" s="139"/>
      <c r="GYV17" s="139"/>
      <c r="GYW17" s="139"/>
      <c r="GYX17" s="139"/>
      <c r="GYY17" s="139"/>
      <c r="GYZ17" s="139"/>
      <c r="GZA17" s="139"/>
      <c r="GZB17" s="139"/>
      <c r="GZC17" s="139"/>
      <c r="GZD17" s="139"/>
      <c r="GZE17" s="139"/>
      <c r="GZF17" s="139"/>
      <c r="GZG17" s="139"/>
      <c r="GZH17" s="139"/>
      <c r="GZI17" s="139"/>
      <c r="GZJ17" s="139"/>
      <c r="GZK17" s="139"/>
      <c r="GZL17" s="139"/>
      <c r="GZM17" s="139"/>
      <c r="GZN17" s="139"/>
      <c r="GZO17" s="139"/>
      <c r="GZP17" s="139"/>
      <c r="GZQ17" s="139"/>
      <c r="GZR17" s="139"/>
      <c r="GZS17" s="139"/>
      <c r="GZT17" s="139"/>
      <c r="GZU17" s="139"/>
      <c r="GZV17" s="139"/>
      <c r="GZW17" s="139"/>
      <c r="GZX17" s="139"/>
      <c r="GZY17" s="139"/>
      <c r="GZZ17" s="139"/>
      <c r="HAA17" s="139"/>
      <c r="HAB17" s="139"/>
      <c r="HAC17" s="139"/>
      <c r="HAD17" s="139"/>
      <c r="HAE17" s="139"/>
      <c r="HAF17" s="139"/>
      <c r="HAG17" s="139"/>
      <c r="HAH17" s="139"/>
      <c r="HAI17" s="139"/>
      <c r="HAJ17" s="139"/>
      <c r="HAK17" s="139"/>
      <c r="HAL17" s="139"/>
      <c r="HAM17" s="139"/>
      <c r="HAN17" s="139"/>
      <c r="HAO17" s="139"/>
      <c r="HAP17" s="139"/>
      <c r="HAQ17" s="139"/>
      <c r="HAR17" s="139"/>
      <c r="HAS17" s="139"/>
      <c r="HAT17" s="139"/>
      <c r="HAU17" s="139"/>
      <c r="HAV17" s="139"/>
      <c r="HAW17" s="139"/>
      <c r="HAX17" s="139"/>
      <c r="HAY17" s="139"/>
      <c r="HAZ17" s="139"/>
      <c r="HBA17" s="139"/>
      <c r="HBB17" s="139"/>
      <c r="HBC17" s="139"/>
      <c r="HBD17" s="139"/>
      <c r="HBE17" s="139"/>
      <c r="HBF17" s="139"/>
      <c r="HBG17" s="139"/>
      <c r="HBH17" s="139"/>
      <c r="HBI17" s="139"/>
      <c r="HBJ17" s="139"/>
      <c r="HBK17" s="139"/>
      <c r="HBL17" s="139"/>
      <c r="HBM17" s="139"/>
      <c r="HBN17" s="139"/>
      <c r="HBO17" s="139"/>
      <c r="HBP17" s="139"/>
      <c r="HBQ17" s="139"/>
      <c r="HBR17" s="139"/>
      <c r="HBS17" s="139"/>
      <c r="HBT17" s="139"/>
      <c r="HBU17" s="139"/>
      <c r="HBV17" s="139"/>
      <c r="HBW17" s="139"/>
      <c r="HBX17" s="139"/>
      <c r="HBY17" s="139"/>
      <c r="HBZ17" s="139"/>
      <c r="HCA17" s="139"/>
      <c r="HCB17" s="139"/>
      <c r="HCC17" s="139"/>
      <c r="HCD17" s="139"/>
      <c r="HCE17" s="139"/>
      <c r="HCF17" s="139"/>
      <c r="HCG17" s="139"/>
      <c r="HCH17" s="139"/>
      <c r="HCI17" s="139"/>
      <c r="HCJ17" s="139"/>
      <c r="HCK17" s="139"/>
      <c r="HCL17" s="139"/>
      <c r="HCM17" s="139"/>
      <c r="HCN17" s="139"/>
      <c r="HCO17" s="139"/>
      <c r="HCP17" s="139"/>
      <c r="HCQ17" s="139"/>
      <c r="HCR17" s="139"/>
      <c r="HCS17" s="139"/>
      <c r="HCT17" s="139"/>
      <c r="HCU17" s="139"/>
      <c r="HCV17" s="139"/>
      <c r="HCW17" s="139"/>
      <c r="HCX17" s="139"/>
      <c r="HCY17" s="139"/>
      <c r="HCZ17" s="139"/>
      <c r="HDA17" s="139"/>
      <c r="HDB17" s="139"/>
      <c r="HDC17" s="139"/>
      <c r="HDD17" s="139"/>
      <c r="HDE17" s="139"/>
      <c r="HDF17" s="139"/>
      <c r="HDG17" s="139"/>
      <c r="HDH17" s="139"/>
      <c r="HDI17" s="139"/>
      <c r="HDJ17" s="139"/>
      <c r="HDK17" s="139"/>
      <c r="HDL17" s="139"/>
      <c r="HDM17" s="139"/>
      <c r="HDN17" s="139"/>
      <c r="HDO17" s="139"/>
      <c r="HDP17" s="139"/>
      <c r="HDQ17" s="139"/>
      <c r="HDR17" s="139"/>
      <c r="HDS17" s="139"/>
      <c r="HDT17" s="139"/>
      <c r="HDU17" s="139"/>
      <c r="HDV17" s="139"/>
      <c r="HDW17" s="139"/>
      <c r="HDX17" s="139"/>
      <c r="HDY17" s="139"/>
      <c r="HDZ17" s="139"/>
      <c r="HEA17" s="139"/>
      <c r="HEB17" s="139"/>
      <c r="HEC17" s="139"/>
      <c r="HED17" s="139"/>
      <c r="HEE17" s="139"/>
      <c r="HEF17" s="139"/>
      <c r="HEG17" s="139"/>
      <c r="HEH17" s="139"/>
      <c r="HEI17" s="139"/>
      <c r="HEJ17" s="139"/>
      <c r="HEK17" s="139"/>
      <c r="HEL17" s="139"/>
      <c r="HEM17" s="139"/>
      <c r="HEN17" s="139"/>
      <c r="HEO17" s="139"/>
      <c r="HEP17" s="139"/>
      <c r="HEQ17" s="139"/>
      <c r="HER17" s="139"/>
      <c r="HES17" s="139"/>
      <c r="HET17" s="139"/>
      <c r="HEU17" s="139"/>
      <c r="HEV17" s="139"/>
      <c r="HEW17" s="139"/>
      <c r="HEX17" s="139"/>
      <c r="HEY17" s="139"/>
      <c r="HEZ17" s="139"/>
      <c r="HFA17" s="139"/>
      <c r="HFB17" s="139"/>
      <c r="HFC17" s="139"/>
      <c r="HFD17" s="139"/>
      <c r="HFE17" s="139"/>
      <c r="HFF17" s="139"/>
      <c r="HFG17" s="139"/>
      <c r="HFH17" s="139"/>
      <c r="HFI17" s="139"/>
      <c r="HFJ17" s="139"/>
      <c r="HFK17" s="139"/>
      <c r="HFL17" s="139"/>
      <c r="HFM17" s="139"/>
      <c r="HFN17" s="139"/>
      <c r="HFO17" s="139"/>
      <c r="HFP17" s="139"/>
      <c r="HFQ17" s="139"/>
      <c r="HFR17" s="139"/>
      <c r="HFS17" s="139"/>
      <c r="HFT17" s="139"/>
      <c r="HFU17" s="139"/>
      <c r="HFV17" s="139"/>
      <c r="HFW17" s="139"/>
      <c r="HFX17" s="139"/>
      <c r="HFY17" s="139"/>
      <c r="HFZ17" s="139"/>
      <c r="HGA17" s="139"/>
      <c r="HGB17" s="139"/>
      <c r="HGC17" s="139"/>
      <c r="HGD17" s="139"/>
      <c r="HGE17" s="139"/>
      <c r="HGF17" s="139"/>
      <c r="HGG17" s="139"/>
      <c r="HGH17" s="139"/>
      <c r="HGI17" s="139"/>
      <c r="HGJ17" s="139"/>
      <c r="HGK17" s="139"/>
      <c r="HGL17" s="139"/>
      <c r="HGM17" s="139"/>
      <c r="HGN17" s="139"/>
      <c r="HGO17" s="139"/>
      <c r="HGP17" s="139"/>
      <c r="HGQ17" s="139"/>
      <c r="HGR17" s="139"/>
      <c r="HGS17" s="139"/>
      <c r="HGT17" s="139"/>
      <c r="HGU17" s="139"/>
      <c r="HGV17" s="139"/>
      <c r="HGW17" s="139"/>
      <c r="HGX17" s="139"/>
      <c r="HGY17" s="139"/>
      <c r="HGZ17" s="139"/>
      <c r="HHA17" s="139"/>
      <c r="HHB17" s="139"/>
      <c r="HHC17" s="139"/>
      <c r="HHD17" s="139"/>
      <c r="HHE17" s="139"/>
      <c r="HHF17" s="139"/>
      <c r="HHG17" s="139"/>
      <c r="HHH17" s="139"/>
      <c r="HHI17" s="139"/>
      <c r="HHJ17" s="139"/>
      <c r="HHK17" s="139"/>
      <c r="HHL17" s="139"/>
      <c r="HHM17" s="139"/>
      <c r="HHN17" s="139"/>
      <c r="HHO17" s="139"/>
      <c r="HHP17" s="139"/>
      <c r="HHQ17" s="139"/>
      <c r="HHR17" s="139"/>
      <c r="HHS17" s="139"/>
      <c r="HHT17" s="139"/>
      <c r="HHU17" s="139"/>
      <c r="HHV17" s="139"/>
      <c r="HHW17" s="139"/>
      <c r="HHX17" s="139"/>
      <c r="HHY17" s="139"/>
      <c r="HHZ17" s="139"/>
      <c r="HIA17" s="139"/>
      <c r="HIB17" s="139"/>
      <c r="HIC17" s="139"/>
      <c r="HID17" s="139"/>
      <c r="HIE17" s="139"/>
      <c r="HIF17" s="139"/>
      <c r="HIG17" s="139"/>
      <c r="HIH17" s="139"/>
      <c r="HII17" s="139"/>
      <c r="HIJ17" s="139"/>
      <c r="HIK17" s="139"/>
      <c r="HIL17" s="139"/>
      <c r="HIM17" s="139"/>
      <c r="HIN17" s="139"/>
      <c r="HIO17" s="139"/>
      <c r="HIP17" s="139"/>
      <c r="HIQ17" s="139"/>
      <c r="HIR17" s="139"/>
      <c r="HIS17" s="139"/>
      <c r="HIT17" s="139"/>
      <c r="HIU17" s="139"/>
      <c r="HIV17" s="139"/>
      <c r="HIW17" s="139"/>
      <c r="HIX17" s="139"/>
      <c r="HIY17" s="139"/>
      <c r="HIZ17" s="139"/>
      <c r="HJA17" s="139"/>
      <c r="HJB17" s="139"/>
      <c r="HJC17" s="139"/>
      <c r="HJD17" s="139"/>
      <c r="HJE17" s="139"/>
      <c r="HJF17" s="139"/>
      <c r="HJG17" s="139"/>
      <c r="HJH17" s="139"/>
      <c r="HJI17" s="139"/>
      <c r="HJJ17" s="139"/>
      <c r="HJK17" s="139"/>
      <c r="HJL17" s="139"/>
      <c r="HJM17" s="139"/>
      <c r="HJN17" s="139"/>
      <c r="HJO17" s="139"/>
      <c r="HJP17" s="139"/>
      <c r="HJQ17" s="139"/>
      <c r="HJR17" s="139"/>
      <c r="HJS17" s="139"/>
      <c r="HJT17" s="139"/>
      <c r="HJU17" s="139"/>
      <c r="HJV17" s="139"/>
      <c r="HJW17" s="139"/>
      <c r="HJX17" s="139"/>
      <c r="HJY17" s="139"/>
      <c r="HJZ17" s="139"/>
      <c r="HKA17" s="139"/>
      <c r="HKB17" s="139"/>
      <c r="HKC17" s="139"/>
      <c r="HKD17" s="139"/>
      <c r="HKE17" s="139"/>
      <c r="HKF17" s="139"/>
      <c r="HKG17" s="139"/>
      <c r="HKH17" s="139"/>
      <c r="HKI17" s="139"/>
      <c r="HKJ17" s="139"/>
      <c r="HKK17" s="139"/>
      <c r="HKL17" s="139"/>
      <c r="HKM17" s="139"/>
      <c r="HKN17" s="139"/>
      <c r="HKO17" s="139"/>
      <c r="HKP17" s="139"/>
      <c r="HKQ17" s="139"/>
      <c r="HKR17" s="139"/>
      <c r="HKS17" s="139"/>
      <c r="HKT17" s="139"/>
      <c r="HKU17" s="139"/>
      <c r="HKV17" s="139"/>
      <c r="HKW17" s="139"/>
      <c r="HKX17" s="139"/>
      <c r="HKY17" s="139"/>
      <c r="HKZ17" s="139"/>
      <c r="HLA17" s="139"/>
      <c r="HLB17" s="139"/>
      <c r="HLC17" s="139"/>
      <c r="HLD17" s="139"/>
      <c r="HLE17" s="139"/>
      <c r="HLF17" s="139"/>
      <c r="HLG17" s="139"/>
      <c r="HLH17" s="139"/>
      <c r="HLI17" s="139"/>
      <c r="HLJ17" s="139"/>
      <c r="HLK17" s="139"/>
      <c r="HLL17" s="139"/>
      <c r="HLM17" s="139"/>
      <c r="HLN17" s="139"/>
      <c r="HLO17" s="139"/>
      <c r="HLP17" s="139"/>
      <c r="HLQ17" s="139"/>
      <c r="HLR17" s="139"/>
      <c r="HLS17" s="139"/>
      <c r="HLT17" s="139"/>
      <c r="HLU17" s="139"/>
      <c r="HLV17" s="139"/>
      <c r="HLW17" s="139"/>
      <c r="HLX17" s="139"/>
      <c r="HLY17" s="139"/>
      <c r="HLZ17" s="139"/>
      <c r="HMA17" s="139"/>
      <c r="HMB17" s="139"/>
      <c r="HMC17" s="139"/>
      <c r="HMD17" s="139"/>
      <c r="HME17" s="139"/>
      <c r="HMF17" s="139"/>
      <c r="HMG17" s="139"/>
      <c r="HMH17" s="139"/>
      <c r="HMI17" s="139"/>
      <c r="HMJ17" s="139"/>
      <c r="HMK17" s="139"/>
      <c r="HML17" s="139"/>
      <c r="HMM17" s="139"/>
      <c r="HMN17" s="139"/>
      <c r="HMO17" s="139"/>
      <c r="HMP17" s="139"/>
      <c r="HMQ17" s="139"/>
      <c r="HMR17" s="139"/>
      <c r="HMS17" s="139"/>
      <c r="HMT17" s="139"/>
      <c r="HMU17" s="139"/>
      <c r="HMV17" s="139"/>
      <c r="HMW17" s="139"/>
      <c r="HMX17" s="139"/>
      <c r="HMY17" s="139"/>
      <c r="HMZ17" s="139"/>
      <c r="HNA17" s="139"/>
      <c r="HNB17" s="139"/>
      <c r="HNC17" s="139"/>
      <c r="HND17" s="139"/>
      <c r="HNE17" s="139"/>
      <c r="HNF17" s="139"/>
      <c r="HNG17" s="139"/>
      <c r="HNH17" s="139"/>
      <c r="HNI17" s="139"/>
      <c r="HNJ17" s="139"/>
      <c r="HNK17" s="139"/>
      <c r="HNL17" s="139"/>
      <c r="HNM17" s="139"/>
      <c r="HNN17" s="139"/>
      <c r="HNO17" s="139"/>
      <c r="HNP17" s="139"/>
      <c r="HNQ17" s="139"/>
      <c r="HNR17" s="139"/>
      <c r="HNS17" s="139"/>
      <c r="HNT17" s="139"/>
      <c r="HNU17" s="139"/>
      <c r="HNV17" s="139"/>
      <c r="HNW17" s="139"/>
      <c r="HNX17" s="139"/>
      <c r="HNY17" s="139"/>
      <c r="HNZ17" s="139"/>
      <c r="HOA17" s="139"/>
      <c r="HOB17" s="139"/>
      <c r="HOC17" s="139"/>
      <c r="HOD17" s="139"/>
      <c r="HOE17" s="139"/>
      <c r="HOF17" s="139"/>
      <c r="HOG17" s="139"/>
      <c r="HOH17" s="139"/>
      <c r="HOI17" s="139"/>
      <c r="HOJ17" s="139"/>
      <c r="HOK17" s="139"/>
      <c r="HOL17" s="139"/>
      <c r="HOM17" s="139"/>
      <c r="HON17" s="139"/>
      <c r="HOO17" s="139"/>
      <c r="HOP17" s="139"/>
      <c r="HOQ17" s="139"/>
      <c r="HOR17" s="139"/>
      <c r="HOS17" s="139"/>
      <c r="HOT17" s="139"/>
      <c r="HOU17" s="139"/>
      <c r="HOV17" s="139"/>
      <c r="HOW17" s="139"/>
      <c r="HOX17" s="139"/>
      <c r="HOY17" s="139"/>
      <c r="HOZ17" s="139"/>
      <c r="HPA17" s="139"/>
      <c r="HPB17" s="139"/>
      <c r="HPC17" s="139"/>
      <c r="HPD17" s="139"/>
      <c r="HPE17" s="139"/>
      <c r="HPF17" s="139"/>
      <c r="HPG17" s="139"/>
      <c r="HPH17" s="139"/>
      <c r="HPI17" s="139"/>
      <c r="HPJ17" s="139"/>
      <c r="HPK17" s="139"/>
      <c r="HPL17" s="139"/>
      <c r="HPM17" s="139"/>
      <c r="HPN17" s="139"/>
      <c r="HPO17" s="139"/>
      <c r="HPP17" s="139"/>
      <c r="HPQ17" s="139"/>
      <c r="HPR17" s="139"/>
      <c r="HPS17" s="139"/>
      <c r="HPT17" s="139"/>
      <c r="HPU17" s="139"/>
      <c r="HPV17" s="139"/>
      <c r="HPW17" s="139"/>
      <c r="HPX17" s="139"/>
      <c r="HPY17" s="139"/>
      <c r="HPZ17" s="139"/>
      <c r="HQA17" s="139"/>
      <c r="HQB17" s="139"/>
      <c r="HQC17" s="139"/>
      <c r="HQD17" s="139"/>
      <c r="HQE17" s="139"/>
      <c r="HQF17" s="139"/>
      <c r="HQG17" s="139"/>
      <c r="HQH17" s="139"/>
      <c r="HQI17" s="139"/>
      <c r="HQJ17" s="139"/>
      <c r="HQK17" s="139"/>
      <c r="HQL17" s="139"/>
      <c r="HQM17" s="139"/>
      <c r="HQN17" s="139"/>
      <c r="HQO17" s="139"/>
      <c r="HQP17" s="139"/>
      <c r="HQQ17" s="139"/>
      <c r="HQR17" s="139"/>
      <c r="HQS17" s="139"/>
      <c r="HQT17" s="139"/>
      <c r="HQU17" s="139"/>
      <c r="HQV17" s="139"/>
      <c r="HQW17" s="139"/>
      <c r="HQX17" s="139"/>
      <c r="HQY17" s="139"/>
      <c r="HQZ17" s="139"/>
      <c r="HRA17" s="139"/>
      <c r="HRB17" s="139"/>
      <c r="HRC17" s="139"/>
      <c r="HRD17" s="139"/>
      <c r="HRE17" s="139"/>
      <c r="HRF17" s="139"/>
      <c r="HRG17" s="139"/>
      <c r="HRH17" s="139"/>
      <c r="HRI17" s="139"/>
      <c r="HRJ17" s="139"/>
      <c r="HRK17" s="139"/>
      <c r="HRL17" s="139"/>
      <c r="HRM17" s="139"/>
      <c r="HRN17" s="139"/>
      <c r="HRO17" s="139"/>
      <c r="HRP17" s="139"/>
      <c r="HRQ17" s="139"/>
      <c r="HRR17" s="139"/>
      <c r="HRS17" s="139"/>
      <c r="HRT17" s="139"/>
      <c r="HRU17" s="139"/>
      <c r="HRV17" s="139"/>
      <c r="HRW17" s="139"/>
      <c r="HRX17" s="139"/>
      <c r="HRY17" s="139"/>
      <c r="HRZ17" s="139"/>
      <c r="HSA17" s="139"/>
      <c r="HSB17" s="139"/>
      <c r="HSC17" s="139"/>
      <c r="HSD17" s="139"/>
      <c r="HSE17" s="139"/>
      <c r="HSF17" s="139"/>
      <c r="HSG17" s="139"/>
      <c r="HSH17" s="139"/>
      <c r="HSI17" s="139"/>
      <c r="HSJ17" s="139"/>
      <c r="HSK17" s="139"/>
      <c r="HSL17" s="139"/>
      <c r="HSM17" s="139"/>
      <c r="HSN17" s="139"/>
      <c r="HSO17" s="139"/>
      <c r="HSP17" s="139"/>
      <c r="HSQ17" s="139"/>
      <c r="HSR17" s="139"/>
      <c r="HSS17" s="139"/>
      <c r="HST17" s="139"/>
      <c r="HSU17" s="139"/>
      <c r="HSV17" s="139"/>
      <c r="HSW17" s="139"/>
      <c r="HSX17" s="139"/>
      <c r="HSY17" s="139"/>
      <c r="HSZ17" s="139"/>
      <c r="HTA17" s="139"/>
      <c r="HTB17" s="139"/>
      <c r="HTC17" s="139"/>
      <c r="HTD17" s="139"/>
      <c r="HTE17" s="139"/>
      <c r="HTF17" s="139"/>
      <c r="HTG17" s="139"/>
      <c r="HTH17" s="139"/>
      <c r="HTI17" s="139"/>
      <c r="HTJ17" s="139"/>
      <c r="HTK17" s="139"/>
      <c r="HTL17" s="139"/>
      <c r="HTM17" s="139"/>
      <c r="HTN17" s="139"/>
      <c r="HTO17" s="139"/>
      <c r="HTP17" s="139"/>
      <c r="HTQ17" s="139"/>
      <c r="HTR17" s="139"/>
      <c r="HTS17" s="139"/>
      <c r="HTT17" s="139"/>
      <c r="HTU17" s="139"/>
      <c r="HTV17" s="139"/>
      <c r="HTW17" s="139"/>
      <c r="HTX17" s="139"/>
      <c r="HTY17" s="139"/>
      <c r="HTZ17" s="139"/>
      <c r="HUA17" s="139"/>
      <c r="HUB17" s="139"/>
      <c r="HUC17" s="139"/>
      <c r="HUD17" s="139"/>
      <c r="HUE17" s="139"/>
      <c r="HUF17" s="139"/>
      <c r="HUG17" s="139"/>
      <c r="HUH17" s="139"/>
      <c r="HUI17" s="139"/>
      <c r="HUJ17" s="139"/>
      <c r="HUK17" s="139"/>
      <c r="HUL17" s="139"/>
      <c r="HUM17" s="139"/>
      <c r="HUN17" s="139"/>
      <c r="HUO17" s="139"/>
      <c r="HUP17" s="139"/>
      <c r="HUQ17" s="139"/>
      <c r="HUR17" s="139"/>
      <c r="HUS17" s="139"/>
      <c r="HUT17" s="139"/>
      <c r="HUU17" s="139"/>
      <c r="HUV17" s="139"/>
      <c r="HUW17" s="139"/>
      <c r="HUX17" s="139"/>
      <c r="HUY17" s="139"/>
      <c r="HUZ17" s="139"/>
      <c r="HVA17" s="139"/>
      <c r="HVB17" s="139"/>
      <c r="HVC17" s="139"/>
      <c r="HVD17" s="139"/>
      <c r="HVE17" s="139"/>
      <c r="HVF17" s="139"/>
      <c r="HVG17" s="139"/>
      <c r="HVH17" s="139"/>
      <c r="HVI17" s="139"/>
      <c r="HVJ17" s="139"/>
      <c r="HVK17" s="139"/>
      <c r="HVL17" s="139"/>
      <c r="HVM17" s="139"/>
      <c r="HVN17" s="139"/>
      <c r="HVO17" s="139"/>
      <c r="HVP17" s="139"/>
      <c r="HVQ17" s="139"/>
      <c r="HVR17" s="139"/>
      <c r="HVS17" s="139"/>
      <c r="HVT17" s="139"/>
      <c r="HVU17" s="139"/>
      <c r="HVV17" s="139"/>
      <c r="HVW17" s="139"/>
      <c r="HVX17" s="139"/>
      <c r="HVY17" s="139"/>
      <c r="HVZ17" s="139"/>
      <c r="HWA17" s="139"/>
      <c r="HWB17" s="139"/>
      <c r="HWC17" s="139"/>
      <c r="HWD17" s="139"/>
      <c r="HWE17" s="139"/>
      <c r="HWF17" s="139"/>
      <c r="HWG17" s="139"/>
      <c r="HWH17" s="139"/>
      <c r="HWI17" s="139"/>
      <c r="HWJ17" s="139"/>
      <c r="HWK17" s="139"/>
      <c r="HWL17" s="139"/>
      <c r="HWM17" s="139"/>
      <c r="HWN17" s="139"/>
      <c r="HWO17" s="139"/>
      <c r="HWP17" s="139"/>
      <c r="HWQ17" s="139"/>
      <c r="HWR17" s="139"/>
      <c r="HWS17" s="139"/>
      <c r="HWT17" s="139"/>
      <c r="HWU17" s="139"/>
      <c r="HWV17" s="139"/>
      <c r="HWW17" s="139"/>
      <c r="HWX17" s="139"/>
      <c r="HWY17" s="139"/>
      <c r="HWZ17" s="139"/>
      <c r="HXA17" s="139"/>
      <c r="HXB17" s="139"/>
      <c r="HXC17" s="139"/>
      <c r="HXD17" s="139"/>
      <c r="HXE17" s="139"/>
      <c r="HXF17" s="139"/>
      <c r="HXG17" s="139"/>
      <c r="HXH17" s="139"/>
      <c r="HXI17" s="139"/>
      <c r="HXJ17" s="139"/>
      <c r="HXK17" s="139"/>
      <c r="HXL17" s="139"/>
      <c r="HXM17" s="139"/>
      <c r="HXN17" s="139"/>
      <c r="HXO17" s="139"/>
      <c r="HXP17" s="139"/>
      <c r="HXQ17" s="139"/>
      <c r="HXR17" s="139"/>
      <c r="HXS17" s="139"/>
      <c r="HXT17" s="139"/>
      <c r="HXU17" s="139"/>
      <c r="HXV17" s="139"/>
      <c r="HXW17" s="139"/>
      <c r="HXX17" s="139"/>
      <c r="HXY17" s="139"/>
      <c r="HXZ17" s="139"/>
      <c r="HYA17" s="139"/>
      <c r="HYB17" s="139"/>
      <c r="HYC17" s="139"/>
      <c r="HYD17" s="139"/>
      <c r="HYE17" s="139"/>
      <c r="HYF17" s="139"/>
      <c r="HYG17" s="139"/>
      <c r="HYH17" s="139"/>
      <c r="HYI17" s="139"/>
      <c r="HYJ17" s="139"/>
      <c r="HYK17" s="139"/>
      <c r="HYL17" s="139"/>
      <c r="HYM17" s="139"/>
      <c r="HYN17" s="139"/>
      <c r="HYO17" s="139"/>
      <c r="HYP17" s="139"/>
      <c r="HYQ17" s="139"/>
      <c r="HYR17" s="139"/>
      <c r="HYS17" s="139"/>
      <c r="HYT17" s="139"/>
      <c r="HYU17" s="139"/>
      <c r="HYV17" s="139"/>
      <c r="HYW17" s="139"/>
      <c r="HYX17" s="139"/>
      <c r="HYY17" s="139"/>
      <c r="HYZ17" s="139"/>
      <c r="HZA17" s="139"/>
      <c r="HZB17" s="139"/>
      <c r="HZC17" s="139"/>
      <c r="HZD17" s="139"/>
      <c r="HZE17" s="139"/>
      <c r="HZF17" s="139"/>
      <c r="HZG17" s="139"/>
      <c r="HZH17" s="139"/>
      <c r="HZI17" s="139"/>
      <c r="HZJ17" s="139"/>
      <c r="HZK17" s="139"/>
      <c r="HZL17" s="139"/>
      <c r="HZM17" s="139"/>
      <c r="HZN17" s="139"/>
      <c r="HZO17" s="139"/>
      <c r="HZP17" s="139"/>
      <c r="HZQ17" s="139"/>
      <c r="HZR17" s="139"/>
      <c r="HZS17" s="139"/>
      <c r="HZT17" s="139"/>
      <c r="HZU17" s="139"/>
      <c r="HZV17" s="139"/>
      <c r="HZW17" s="139"/>
      <c r="HZX17" s="139"/>
      <c r="HZY17" s="139"/>
      <c r="HZZ17" s="139"/>
      <c r="IAA17" s="139"/>
      <c r="IAB17" s="139"/>
      <c r="IAC17" s="139"/>
      <c r="IAD17" s="139"/>
      <c r="IAE17" s="139"/>
      <c r="IAF17" s="139"/>
      <c r="IAG17" s="139"/>
      <c r="IAH17" s="139"/>
      <c r="IAI17" s="139"/>
      <c r="IAJ17" s="139"/>
      <c r="IAK17" s="139"/>
      <c r="IAL17" s="139"/>
      <c r="IAM17" s="139"/>
      <c r="IAN17" s="139"/>
      <c r="IAO17" s="139"/>
      <c r="IAP17" s="139"/>
      <c r="IAQ17" s="139"/>
      <c r="IAR17" s="139"/>
      <c r="IAS17" s="139"/>
      <c r="IAT17" s="139"/>
      <c r="IAU17" s="139"/>
      <c r="IAV17" s="139"/>
      <c r="IAW17" s="139"/>
      <c r="IAX17" s="139"/>
      <c r="IAY17" s="139"/>
      <c r="IAZ17" s="139"/>
      <c r="IBA17" s="139"/>
      <c r="IBB17" s="139"/>
      <c r="IBC17" s="139"/>
      <c r="IBD17" s="139"/>
      <c r="IBE17" s="139"/>
      <c r="IBF17" s="139"/>
      <c r="IBG17" s="139"/>
      <c r="IBH17" s="139"/>
      <c r="IBI17" s="139"/>
      <c r="IBJ17" s="139"/>
      <c r="IBK17" s="139"/>
      <c r="IBL17" s="139"/>
      <c r="IBM17" s="139"/>
      <c r="IBN17" s="139"/>
      <c r="IBO17" s="139"/>
      <c r="IBP17" s="139"/>
      <c r="IBQ17" s="139"/>
      <c r="IBR17" s="139"/>
      <c r="IBS17" s="139"/>
      <c r="IBT17" s="139"/>
      <c r="IBU17" s="139"/>
      <c r="IBV17" s="139"/>
      <c r="IBW17" s="139"/>
      <c r="IBX17" s="139"/>
      <c r="IBY17" s="139"/>
      <c r="IBZ17" s="139"/>
      <c r="ICA17" s="139"/>
      <c r="ICB17" s="139"/>
      <c r="ICC17" s="139"/>
      <c r="ICD17" s="139"/>
      <c r="ICE17" s="139"/>
      <c r="ICF17" s="139"/>
      <c r="ICG17" s="139"/>
      <c r="ICH17" s="139"/>
      <c r="ICI17" s="139"/>
      <c r="ICJ17" s="139"/>
      <c r="ICK17" s="139"/>
      <c r="ICL17" s="139"/>
      <c r="ICM17" s="139"/>
      <c r="ICN17" s="139"/>
      <c r="ICO17" s="139"/>
      <c r="ICP17" s="139"/>
      <c r="ICQ17" s="139"/>
      <c r="ICR17" s="139"/>
      <c r="ICS17" s="139"/>
      <c r="ICT17" s="139"/>
      <c r="ICU17" s="139"/>
      <c r="ICV17" s="139"/>
      <c r="ICW17" s="139"/>
      <c r="ICX17" s="139"/>
      <c r="ICY17" s="139"/>
      <c r="ICZ17" s="139"/>
      <c r="IDA17" s="139"/>
      <c r="IDB17" s="139"/>
      <c r="IDC17" s="139"/>
      <c r="IDD17" s="139"/>
      <c r="IDE17" s="139"/>
      <c r="IDF17" s="139"/>
      <c r="IDG17" s="139"/>
      <c r="IDH17" s="139"/>
      <c r="IDI17" s="139"/>
      <c r="IDJ17" s="139"/>
      <c r="IDK17" s="139"/>
      <c r="IDL17" s="139"/>
      <c r="IDM17" s="139"/>
      <c r="IDN17" s="139"/>
      <c r="IDO17" s="139"/>
      <c r="IDP17" s="139"/>
      <c r="IDQ17" s="139"/>
      <c r="IDR17" s="139"/>
      <c r="IDS17" s="139"/>
      <c r="IDT17" s="139"/>
      <c r="IDU17" s="139"/>
      <c r="IDV17" s="139"/>
      <c r="IDW17" s="139"/>
      <c r="IDX17" s="139"/>
      <c r="IDY17" s="139"/>
      <c r="IDZ17" s="139"/>
      <c r="IEA17" s="139"/>
      <c r="IEB17" s="139"/>
      <c r="IEC17" s="139"/>
      <c r="IED17" s="139"/>
      <c r="IEE17" s="139"/>
      <c r="IEF17" s="139"/>
      <c r="IEG17" s="139"/>
      <c r="IEH17" s="139"/>
      <c r="IEI17" s="139"/>
      <c r="IEJ17" s="139"/>
      <c r="IEK17" s="139"/>
      <c r="IEL17" s="139"/>
      <c r="IEM17" s="139"/>
      <c r="IEN17" s="139"/>
      <c r="IEO17" s="139"/>
      <c r="IEP17" s="139"/>
      <c r="IEQ17" s="139"/>
      <c r="IER17" s="139"/>
      <c r="IES17" s="139"/>
      <c r="IET17" s="139"/>
      <c r="IEU17" s="139"/>
      <c r="IEV17" s="139"/>
      <c r="IEW17" s="139"/>
      <c r="IEX17" s="139"/>
      <c r="IEY17" s="139"/>
      <c r="IEZ17" s="139"/>
      <c r="IFA17" s="139"/>
      <c r="IFB17" s="139"/>
      <c r="IFC17" s="139"/>
      <c r="IFD17" s="139"/>
      <c r="IFE17" s="139"/>
      <c r="IFF17" s="139"/>
      <c r="IFG17" s="139"/>
      <c r="IFH17" s="139"/>
      <c r="IFI17" s="139"/>
      <c r="IFJ17" s="139"/>
      <c r="IFK17" s="139"/>
      <c r="IFL17" s="139"/>
      <c r="IFM17" s="139"/>
      <c r="IFN17" s="139"/>
      <c r="IFO17" s="139"/>
      <c r="IFP17" s="139"/>
      <c r="IFQ17" s="139"/>
      <c r="IFR17" s="139"/>
      <c r="IFS17" s="139"/>
      <c r="IFT17" s="139"/>
      <c r="IFU17" s="139"/>
      <c r="IFV17" s="139"/>
      <c r="IFW17" s="139"/>
      <c r="IFX17" s="139"/>
      <c r="IFY17" s="139"/>
      <c r="IFZ17" s="139"/>
      <c r="IGA17" s="139"/>
      <c r="IGB17" s="139"/>
      <c r="IGC17" s="139"/>
      <c r="IGD17" s="139"/>
      <c r="IGE17" s="139"/>
      <c r="IGF17" s="139"/>
      <c r="IGG17" s="139"/>
      <c r="IGH17" s="139"/>
      <c r="IGI17" s="139"/>
      <c r="IGJ17" s="139"/>
      <c r="IGK17" s="139"/>
      <c r="IGL17" s="139"/>
      <c r="IGM17" s="139"/>
      <c r="IGN17" s="139"/>
      <c r="IGO17" s="139"/>
      <c r="IGP17" s="139"/>
      <c r="IGQ17" s="139"/>
      <c r="IGR17" s="139"/>
      <c r="IGS17" s="139"/>
      <c r="IGT17" s="139"/>
      <c r="IGU17" s="139"/>
      <c r="IGV17" s="139"/>
      <c r="IGW17" s="139"/>
      <c r="IGX17" s="139"/>
      <c r="IGY17" s="139"/>
      <c r="IGZ17" s="139"/>
      <c r="IHA17" s="139"/>
      <c r="IHB17" s="139"/>
      <c r="IHC17" s="139"/>
      <c r="IHD17" s="139"/>
      <c r="IHE17" s="139"/>
      <c r="IHF17" s="139"/>
      <c r="IHG17" s="139"/>
      <c r="IHH17" s="139"/>
      <c r="IHI17" s="139"/>
      <c r="IHJ17" s="139"/>
      <c r="IHK17" s="139"/>
      <c r="IHL17" s="139"/>
      <c r="IHM17" s="139"/>
      <c r="IHN17" s="139"/>
      <c r="IHO17" s="139"/>
      <c r="IHP17" s="139"/>
      <c r="IHQ17" s="139"/>
      <c r="IHR17" s="139"/>
      <c r="IHS17" s="139"/>
      <c r="IHT17" s="139"/>
      <c r="IHU17" s="139"/>
      <c r="IHV17" s="139"/>
      <c r="IHW17" s="139"/>
      <c r="IHX17" s="139"/>
      <c r="IHY17" s="139"/>
      <c r="IHZ17" s="139"/>
      <c r="IIA17" s="139"/>
      <c r="IIB17" s="139"/>
      <c r="IIC17" s="139"/>
      <c r="IID17" s="139"/>
      <c r="IIE17" s="139"/>
      <c r="IIF17" s="139"/>
      <c r="IIG17" s="139"/>
      <c r="IIH17" s="139"/>
      <c r="III17" s="139"/>
      <c r="IIJ17" s="139"/>
      <c r="IIK17" s="139"/>
      <c r="IIL17" s="139"/>
      <c r="IIM17" s="139"/>
      <c r="IIN17" s="139"/>
      <c r="IIO17" s="139"/>
      <c r="IIP17" s="139"/>
      <c r="IIQ17" s="139"/>
      <c r="IIR17" s="139"/>
      <c r="IIS17" s="139"/>
      <c r="IIT17" s="139"/>
      <c r="IIU17" s="139"/>
      <c r="IIV17" s="139"/>
      <c r="IIW17" s="139"/>
      <c r="IIX17" s="139"/>
      <c r="IIY17" s="139"/>
      <c r="IIZ17" s="139"/>
      <c r="IJA17" s="139"/>
      <c r="IJB17" s="139"/>
      <c r="IJC17" s="139"/>
      <c r="IJD17" s="139"/>
      <c r="IJE17" s="139"/>
      <c r="IJF17" s="139"/>
      <c r="IJG17" s="139"/>
      <c r="IJH17" s="139"/>
      <c r="IJI17" s="139"/>
      <c r="IJJ17" s="139"/>
      <c r="IJK17" s="139"/>
      <c r="IJL17" s="139"/>
      <c r="IJM17" s="139"/>
      <c r="IJN17" s="139"/>
      <c r="IJO17" s="139"/>
      <c r="IJP17" s="139"/>
      <c r="IJQ17" s="139"/>
      <c r="IJR17" s="139"/>
      <c r="IJS17" s="139"/>
      <c r="IJT17" s="139"/>
      <c r="IJU17" s="139"/>
      <c r="IJV17" s="139"/>
      <c r="IJW17" s="139"/>
      <c r="IJX17" s="139"/>
      <c r="IJY17" s="139"/>
      <c r="IJZ17" s="139"/>
      <c r="IKA17" s="139"/>
      <c r="IKB17" s="139"/>
      <c r="IKC17" s="139"/>
      <c r="IKD17" s="139"/>
      <c r="IKE17" s="139"/>
      <c r="IKF17" s="139"/>
      <c r="IKG17" s="139"/>
      <c r="IKH17" s="139"/>
      <c r="IKI17" s="139"/>
      <c r="IKJ17" s="139"/>
      <c r="IKK17" s="139"/>
      <c r="IKL17" s="139"/>
      <c r="IKM17" s="139"/>
      <c r="IKN17" s="139"/>
      <c r="IKO17" s="139"/>
      <c r="IKP17" s="139"/>
      <c r="IKQ17" s="139"/>
      <c r="IKR17" s="139"/>
      <c r="IKS17" s="139"/>
      <c r="IKT17" s="139"/>
      <c r="IKU17" s="139"/>
      <c r="IKV17" s="139"/>
      <c r="IKW17" s="139"/>
      <c r="IKX17" s="139"/>
      <c r="IKY17" s="139"/>
      <c r="IKZ17" s="139"/>
      <c r="ILA17" s="139"/>
      <c r="ILB17" s="139"/>
      <c r="ILC17" s="139"/>
      <c r="ILD17" s="139"/>
      <c r="ILE17" s="139"/>
      <c r="ILF17" s="139"/>
      <c r="ILG17" s="139"/>
      <c r="ILH17" s="139"/>
      <c r="ILI17" s="139"/>
      <c r="ILJ17" s="139"/>
      <c r="ILK17" s="139"/>
      <c r="ILL17" s="139"/>
      <c r="ILM17" s="139"/>
      <c r="ILN17" s="139"/>
      <c r="ILO17" s="139"/>
      <c r="ILP17" s="139"/>
      <c r="ILQ17" s="139"/>
      <c r="ILR17" s="139"/>
      <c r="ILS17" s="139"/>
      <c r="ILT17" s="139"/>
      <c r="ILU17" s="139"/>
      <c r="ILV17" s="139"/>
      <c r="ILW17" s="139"/>
      <c r="ILX17" s="139"/>
      <c r="ILY17" s="139"/>
      <c r="ILZ17" s="139"/>
      <c r="IMA17" s="139"/>
      <c r="IMB17" s="139"/>
      <c r="IMC17" s="139"/>
      <c r="IMD17" s="139"/>
      <c r="IME17" s="139"/>
      <c r="IMF17" s="139"/>
      <c r="IMG17" s="139"/>
      <c r="IMH17" s="139"/>
      <c r="IMI17" s="139"/>
      <c r="IMJ17" s="139"/>
      <c r="IMK17" s="139"/>
      <c r="IML17" s="139"/>
      <c r="IMM17" s="139"/>
      <c r="IMN17" s="139"/>
      <c r="IMO17" s="139"/>
      <c r="IMP17" s="139"/>
      <c r="IMQ17" s="139"/>
      <c r="IMR17" s="139"/>
      <c r="IMS17" s="139"/>
      <c r="IMT17" s="139"/>
      <c r="IMU17" s="139"/>
      <c r="IMV17" s="139"/>
      <c r="IMW17" s="139"/>
      <c r="IMX17" s="139"/>
      <c r="IMY17" s="139"/>
      <c r="IMZ17" s="139"/>
      <c r="INA17" s="139"/>
      <c r="INB17" s="139"/>
      <c r="INC17" s="139"/>
      <c r="IND17" s="139"/>
      <c r="INE17" s="139"/>
      <c r="INF17" s="139"/>
      <c r="ING17" s="139"/>
      <c r="INH17" s="139"/>
      <c r="INI17" s="139"/>
      <c r="INJ17" s="139"/>
      <c r="INK17" s="139"/>
      <c r="INL17" s="139"/>
      <c r="INM17" s="139"/>
      <c r="INN17" s="139"/>
      <c r="INO17" s="139"/>
      <c r="INP17" s="139"/>
      <c r="INQ17" s="139"/>
      <c r="INR17" s="139"/>
      <c r="INS17" s="139"/>
      <c r="INT17" s="139"/>
      <c r="INU17" s="139"/>
      <c r="INV17" s="139"/>
      <c r="INW17" s="139"/>
      <c r="INX17" s="139"/>
      <c r="INY17" s="139"/>
      <c r="INZ17" s="139"/>
      <c r="IOA17" s="139"/>
      <c r="IOB17" s="139"/>
      <c r="IOC17" s="139"/>
      <c r="IOD17" s="139"/>
      <c r="IOE17" s="139"/>
      <c r="IOF17" s="139"/>
      <c r="IOG17" s="139"/>
      <c r="IOH17" s="139"/>
      <c r="IOI17" s="139"/>
      <c r="IOJ17" s="139"/>
      <c r="IOK17" s="139"/>
      <c r="IOL17" s="139"/>
      <c r="IOM17" s="139"/>
      <c r="ION17" s="139"/>
      <c r="IOO17" s="139"/>
      <c r="IOP17" s="139"/>
      <c r="IOQ17" s="139"/>
      <c r="IOR17" s="139"/>
      <c r="IOS17" s="139"/>
      <c r="IOT17" s="139"/>
      <c r="IOU17" s="139"/>
      <c r="IOV17" s="139"/>
      <c r="IOW17" s="139"/>
      <c r="IOX17" s="139"/>
      <c r="IOY17" s="139"/>
      <c r="IOZ17" s="139"/>
      <c r="IPA17" s="139"/>
      <c r="IPB17" s="139"/>
      <c r="IPC17" s="139"/>
      <c r="IPD17" s="139"/>
      <c r="IPE17" s="139"/>
      <c r="IPF17" s="139"/>
      <c r="IPG17" s="139"/>
      <c r="IPH17" s="139"/>
      <c r="IPI17" s="139"/>
      <c r="IPJ17" s="139"/>
      <c r="IPK17" s="139"/>
      <c r="IPL17" s="139"/>
      <c r="IPM17" s="139"/>
      <c r="IPN17" s="139"/>
      <c r="IPO17" s="139"/>
      <c r="IPP17" s="139"/>
      <c r="IPQ17" s="139"/>
      <c r="IPR17" s="139"/>
      <c r="IPS17" s="139"/>
      <c r="IPT17" s="139"/>
      <c r="IPU17" s="139"/>
      <c r="IPV17" s="139"/>
      <c r="IPW17" s="139"/>
      <c r="IPX17" s="139"/>
      <c r="IPY17" s="139"/>
      <c r="IPZ17" s="139"/>
      <c r="IQA17" s="139"/>
      <c r="IQB17" s="139"/>
      <c r="IQC17" s="139"/>
      <c r="IQD17" s="139"/>
      <c r="IQE17" s="139"/>
      <c r="IQF17" s="139"/>
      <c r="IQG17" s="139"/>
      <c r="IQH17" s="139"/>
      <c r="IQI17" s="139"/>
      <c r="IQJ17" s="139"/>
      <c r="IQK17" s="139"/>
      <c r="IQL17" s="139"/>
      <c r="IQM17" s="139"/>
      <c r="IQN17" s="139"/>
      <c r="IQO17" s="139"/>
      <c r="IQP17" s="139"/>
      <c r="IQQ17" s="139"/>
      <c r="IQR17" s="139"/>
      <c r="IQS17" s="139"/>
      <c r="IQT17" s="139"/>
      <c r="IQU17" s="139"/>
      <c r="IQV17" s="139"/>
      <c r="IQW17" s="139"/>
      <c r="IQX17" s="139"/>
      <c r="IQY17" s="139"/>
      <c r="IQZ17" s="139"/>
      <c r="IRA17" s="139"/>
      <c r="IRB17" s="139"/>
      <c r="IRC17" s="139"/>
      <c r="IRD17" s="139"/>
      <c r="IRE17" s="139"/>
      <c r="IRF17" s="139"/>
      <c r="IRG17" s="139"/>
      <c r="IRH17" s="139"/>
      <c r="IRI17" s="139"/>
      <c r="IRJ17" s="139"/>
      <c r="IRK17" s="139"/>
      <c r="IRL17" s="139"/>
      <c r="IRM17" s="139"/>
      <c r="IRN17" s="139"/>
      <c r="IRO17" s="139"/>
      <c r="IRP17" s="139"/>
      <c r="IRQ17" s="139"/>
      <c r="IRR17" s="139"/>
      <c r="IRS17" s="139"/>
      <c r="IRT17" s="139"/>
      <c r="IRU17" s="139"/>
      <c r="IRV17" s="139"/>
      <c r="IRW17" s="139"/>
      <c r="IRX17" s="139"/>
      <c r="IRY17" s="139"/>
      <c r="IRZ17" s="139"/>
      <c r="ISA17" s="139"/>
      <c r="ISB17" s="139"/>
      <c r="ISC17" s="139"/>
      <c r="ISD17" s="139"/>
      <c r="ISE17" s="139"/>
      <c r="ISF17" s="139"/>
      <c r="ISG17" s="139"/>
      <c r="ISH17" s="139"/>
      <c r="ISI17" s="139"/>
      <c r="ISJ17" s="139"/>
      <c r="ISK17" s="139"/>
      <c r="ISL17" s="139"/>
      <c r="ISM17" s="139"/>
      <c r="ISN17" s="139"/>
      <c r="ISO17" s="139"/>
      <c r="ISP17" s="139"/>
      <c r="ISQ17" s="139"/>
      <c r="ISR17" s="139"/>
      <c r="ISS17" s="139"/>
      <c r="IST17" s="139"/>
      <c r="ISU17" s="139"/>
      <c r="ISV17" s="139"/>
      <c r="ISW17" s="139"/>
      <c r="ISX17" s="139"/>
      <c r="ISY17" s="139"/>
      <c r="ISZ17" s="139"/>
      <c r="ITA17" s="139"/>
      <c r="ITB17" s="139"/>
      <c r="ITC17" s="139"/>
      <c r="ITD17" s="139"/>
      <c r="ITE17" s="139"/>
      <c r="ITF17" s="139"/>
      <c r="ITG17" s="139"/>
      <c r="ITH17" s="139"/>
      <c r="ITI17" s="139"/>
      <c r="ITJ17" s="139"/>
      <c r="ITK17" s="139"/>
      <c r="ITL17" s="139"/>
      <c r="ITM17" s="139"/>
      <c r="ITN17" s="139"/>
      <c r="ITO17" s="139"/>
      <c r="ITP17" s="139"/>
      <c r="ITQ17" s="139"/>
      <c r="ITR17" s="139"/>
      <c r="ITS17" s="139"/>
      <c r="ITT17" s="139"/>
      <c r="ITU17" s="139"/>
      <c r="ITV17" s="139"/>
      <c r="ITW17" s="139"/>
      <c r="ITX17" s="139"/>
      <c r="ITY17" s="139"/>
      <c r="ITZ17" s="139"/>
      <c r="IUA17" s="139"/>
      <c r="IUB17" s="139"/>
      <c r="IUC17" s="139"/>
      <c r="IUD17" s="139"/>
      <c r="IUE17" s="139"/>
      <c r="IUF17" s="139"/>
      <c r="IUG17" s="139"/>
      <c r="IUH17" s="139"/>
      <c r="IUI17" s="139"/>
      <c r="IUJ17" s="139"/>
      <c r="IUK17" s="139"/>
      <c r="IUL17" s="139"/>
      <c r="IUM17" s="139"/>
      <c r="IUN17" s="139"/>
      <c r="IUO17" s="139"/>
      <c r="IUP17" s="139"/>
      <c r="IUQ17" s="139"/>
      <c r="IUR17" s="139"/>
      <c r="IUS17" s="139"/>
      <c r="IUT17" s="139"/>
      <c r="IUU17" s="139"/>
      <c r="IUV17" s="139"/>
      <c r="IUW17" s="139"/>
      <c r="IUX17" s="139"/>
      <c r="IUY17" s="139"/>
      <c r="IUZ17" s="139"/>
      <c r="IVA17" s="139"/>
      <c r="IVB17" s="139"/>
      <c r="IVC17" s="139"/>
      <c r="IVD17" s="139"/>
      <c r="IVE17" s="139"/>
      <c r="IVF17" s="139"/>
      <c r="IVG17" s="139"/>
      <c r="IVH17" s="139"/>
      <c r="IVI17" s="139"/>
      <c r="IVJ17" s="139"/>
      <c r="IVK17" s="139"/>
      <c r="IVL17" s="139"/>
      <c r="IVM17" s="139"/>
      <c r="IVN17" s="139"/>
      <c r="IVO17" s="139"/>
      <c r="IVP17" s="139"/>
      <c r="IVQ17" s="139"/>
      <c r="IVR17" s="139"/>
      <c r="IVS17" s="139"/>
      <c r="IVT17" s="139"/>
      <c r="IVU17" s="139"/>
      <c r="IVV17" s="139"/>
      <c r="IVW17" s="139"/>
      <c r="IVX17" s="139"/>
      <c r="IVY17" s="139"/>
      <c r="IVZ17" s="139"/>
      <c r="IWA17" s="139"/>
      <c r="IWB17" s="139"/>
      <c r="IWC17" s="139"/>
      <c r="IWD17" s="139"/>
      <c r="IWE17" s="139"/>
      <c r="IWF17" s="139"/>
      <c r="IWG17" s="139"/>
      <c r="IWH17" s="139"/>
      <c r="IWI17" s="139"/>
      <c r="IWJ17" s="139"/>
      <c r="IWK17" s="139"/>
      <c r="IWL17" s="139"/>
      <c r="IWM17" s="139"/>
      <c r="IWN17" s="139"/>
      <c r="IWO17" s="139"/>
      <c r="IWP17" s="139"/>
      <c r="IWQ17" s="139"/>
      <c r="IWR17" s="139"/>
      <c r="IWS17" s="139"/>
      <c r="IWT17" s="139"/>
      <c r="IWU17" s="139"/>
      <c r="IWV17" s="139"/>
      <c r="IWW17" s="139"/>
      <c r="IWX17" s="139"/>
      <c r="IWY17" s="139"/>
      <c r="IWZ17" s="139"/>
      <c r="IXA17" s="139"/>
      <c r="IXB17" s="139"/>
      <c r="IXC17" s="139"/>
      <c r="IXD17" s="139"/>
      <c r="IXE17" s="139"/>
      <c r="IXF17" s="139"/>
      <c r="IXG17" s="139"/>
      <c r="IXH17" s="139"/>
      <c r="IXI17" s="139"/>
      <c r="IXJ17" s="139"/>
      <c r="IXK17" s="139"/>
      <c r="IXL17" s="139"/>
      <c r="IXM17" s="139"/>
      <c r="IXN17" s="139"/>
      <c r="IXO17" s="139"/>
      <c r="IXP17" s="139"/>
      <c r="IXQ17" s="139"/>
      <c r="IXR17" s="139"/>
      <c r="IXS17" s="139"/>
      <c r="IXT17" s="139"/>
      <c r="IXU17" s="139"/>
      <c r="IXV17" s="139"/>
      <c r="IXW17" s="139"/>
      <c r="IXX17" s="139"/>
      <c r="IXY17" s="139"/>
      <c r="IXZ17" s="139"/>
      <c r="IYA17" s="139"/>
      <c r="IYB17" s="139"/>
      <c r="IYC17" s="139"/>
      <c r="IYD17" s="139"/>
      <c r="IYE17" s="139"/>
      <c r="IYF17" s="139"/>
      <c r="IYG17" s="139"/>
      <c r="IYH17" s="139"/>
      <c r="IYI17" s="139"/>
      <c r="IYJ17" s="139"/>
      <c r="IYK17" s="139"/>
      <c r="IYL17" s="139"/>
      <c r="IYM17" s="139"/>
      <c r="IYN17" s="139"/>
      <c r="IYO17" s="139"/>
      <c r="IYP17" s="139"/>
      <c r="IYQ17" s="139"/>
      <c r="IYR17" s="139"/>
      <c r="IYS17" s="139"/>
      <c r="IYT17" s="139"/>
      <c r="IYU17" s="139"/>
      <c r="IYV17" s="139"/>
      <c r="IYW17" s="139"/>
      <c r="IYX17" s="139"/>
      <c r="IYY17" s="139"/>
      <c r="IYZ17" s="139"/>
      <c r="IZA17" s="139"/>
      <c r="IZB17" s="139"/>
      <c r="IZC17" s="139"/>
      <c r="IZD17" s="139"/>
      <c r="IZE17" s="139"/>
      <c r="IZF17" s="139"/>
      <c r="IZG17" s="139"/>
      <c r="IZH17" s="139"/>
      <c r="IZI17" s="139"/>
      <c r="IZJ17" s="139"/>
      <c r="IZK17" s="139"/>
      <c r="IZL17" s="139"/>
      <c r="IZM17" s="139"/>
      <c r="IZN17" s="139"/>
      <c r="IZO17" s="139"/>
      <c r="IZP17" s="139"/>
      <c r="IZQ17" s="139"/>
      <c r="IZR17" s="139"/>
      <c r="IZS17" s="139"/>
      <c r="IZT17" s="139"/>
      <c r="IZU17" s="139"/>
      <c r="IZV17" s="139"/>
      <c r="IZW17" s="139"/>
      <c r="IZX17" s="139"/>
      <c r="IZY17" s="139"/>
      <c r="IZZ17" s="139"/>
      <c r="JAA17" s="139"/>
      <c r="JAB17" s="139"/>
      <c r="JAC17" s="139"/>
      <c r="JAD17" s="139"/>
      <c r="JAE17" s="139"/>
      <c r="JAF17" s="139"/>
      <c r="JAG17" s="139"/>
      <c r="JAH17" s="139"/>
      <c r="JAI17" s="139"/>
      <c r="JAJ17" s="139"/>
      <c r="JAK17" s="139"/>
      <c r="JAL17" s="139"/>
      <c r="JAM17" s="139"/>
      <c r="JAN17" s="139"/>
      <c r="JAO17" s="139"/>
      <c r="JAP17" s="139"/>
      <c r="JAQ17" s="139"/>
      <c r="JAR17" s="139"/>
      <c r="JAS17" s="139"/>
      <c r="JAT17" s="139"/>
      <c r="JAU17" s="139"/>
      <c r="JAV17" s="139"/>
      <c r="JAW17" s="139"/>
      <c r="JAX17" s="139"/>
      <c r="JAY17" s="139"/>
      <c r="JAZ17" s="139"/>
      <c r="JBA17" s="139"/>
      <c r="JBB17" s="139"/>
      <c r="JBC17" s="139"/>
      <c r="JBD17" s="139"/>
      <c r="JBE17" s="139"/>
      <c r="JBF17" s="139"/>
      <c r="JBG17" s="139"/>
      <c r="JBH17" s="139"/>
      <c r="JBI17" s="139"/>
      <c r="JBJ17" s="139"/>
      <c r="JBK17" s="139"/>
      <c r="JBL17" s="139"/>
      <c r="JBM17" s="139"/>
      <c r="JBN17" s="139"/>
      <c r="JBO17" s="139"/>
      <c r="JBP17" s="139"/>
      <c r="JBQ17" s="139"/>
      <c r="JBR17" s="139"/>
      <c r="JBS17" s="139"/>
      <c r="JBT17" s="139"/>
      <c r="JBU17" s="139"/>
      <c r="JBV17" s="139"/>
      <c r="JBW17" s="139"/>
      <c r="JBX17" s="139"/>
      <c r="JBY17" s="139"/>
      <c r="JBZ17" s="139"/>
      <c r="JCA17" s="139"/>
      <c r="JCB17" s="139"/>
      <c r="JCC17" s="139"/>
      <c r="JCD17" s="139"/>
      <c r="JCE17" s="139"/>
      <c r="JCF17" s="139"/>
      <c r="JCG17" s="139"/>
      <c r="JCH17" s="139"/>
      <c r="JCI17" s="139"/>
      <c r="JCJ17" s="139"/>
      <c r="JCK17" s="139"/>
      <c r="JCL17" s="139"/>
      <c r="JCM17" s="139"/>
      <c r="JCN17" s="139"/>
      <c r="JCO17" s="139"/>
      <c r="JCP17" s="139"/>
      <c r="JCQ17" s="139"/>
      <c r="JCR17" s="139"/>
      <c r="JCS17" s="139"/>
      <c r="JCT17" s="139"/>
      <c r="JCU17" s="139"/>
      <c r="JCV17" s="139"/>
      <c r="JCW17" s="139"/>
      <c r="JCX17" s="139"/>
      <c r="JCY17" s="139"/>
      <c r="JCZ17" s="139"/>
      <c r="JDA17" s="139"/>
      <c r="JDB17" s="139"/>
      <c r="JDC17" s="139"/>
      <c r="JDD17" s="139"/>
      <c r="JDE17" s="139"/>
      <c r="JDF17" s="139"/>
      <c r="JDG17" s="139"/>
      <c r="JDH17" s="139"/>
      <c r="JDI17" s="139"/>
      <c r="JDJ17" s="139"/>
      <c r="JDK17" s="139"/>
      <c r="JDL17" s="139"/>
      <c r="JDM17" s="139"/>
      <c r="JDN17" s="139"/>
      <c r="JDO17" s="139"/>
      <c r="JDP17" s="139"/>
      <c r="JDQ17" s="139"/>
      <c r="JDR17" s="139"/>
      <c r="JDS17" s="139"/>
      <c r="JDT17" s="139"/>
      <c r="JDU17" s="139"/>
      <c r="JDV17" s="139"/>
      <c r="JDW17" s="139"/>
      <c r="JDX17" s="139"/>
      <c r="JDY17" s="139"/>
      <c r="JDZ17" s="139"/>
      <c r="JEA17" s="139"/>
      <c r="JEB17" s="139"/>
      <c r="JEC17" s="139"/>
      <c r="JED17" s="139"/>
      <c r="JEE17" s="139"/>
      <c r="JEF17" s="139"/>
      <c r="JEG17" s="139"/>
      <c r="JEH17" s="139"/>
      <c r="JEI17" s="139"/>
      <c r="JEJ17" s="139"/>
      <c r="JEK17" s="139"/>
      <c r="JEL17" s="139"/>
      <c r="JEM17" s="139"/>
      <c r="JEN17" s="139"/>
      <c r="JEO17" s="139"/>
      <c r="JEP17" s="139"/>
      <c r="JEQ17" s="139"/>
      <c r="JER17" s="139"/>
      <c r="JES17" s="139"/>
      <c r="JET17" s="139"/>
      <c r="JEU17" s="139"/>
      <c r="JEV17" s="139"/>
      <c r="JEW17" s="139"/>
      <c r="JEX17" s="139"/>
      <c r="JEY17" s="139"/>
      <c r="JEZ17" s="139"/>
      <c r="JFA17" s="139"/>
      <c r="JFB17" s="139"/>
      <c r="JFC17" s="139"/>
      <c r="JFD17" s="139"/>
      <c r="JFE17" s="139"/>
      <c r="JFF17" s="139"/>
      <c r="JFG17" s="139"/>
      <c r="JFH17" s="139"/>
      <c r="JFI17" s="139"/>
      <c r="JFJ17" s="139"/>
      <c r="JFK17" s="139"/>
      <c r="JFL17" s="139"/>
      <c r="JFM17" s="139"/>
      <c r="JFN17" s="139"/>
      <c r="JFO17" s="139"/>
      <c r="JFP17" s="139"/>
      <c r="JFQ17" s="139"/>
      <c r="JFR17" s="139"/>
      <c r="JFS17" s="139"/>
      <c r="JFT17" s="139"/>
      <c r="JFU17" s="139"/>
      <c r="JFV17" s="139"/>
      <c r="JFW17" s="139"/>
      <c r="JFX17" s="139"/>
      <c r="JFY17" s="139"/>
      <c r="JFZ17" s="139"/>
      <c r="JGA17" s="139"/>
      <c r="JGB17" s="139"/>
      <c r="JGC17" s="139"/>
      <c r="JGD17" s="139"/>
      <c r="JGE17" s="139"/>
      <c r="JGF17" s="139"/>
      <c r="JGG17" s="139"/>
      <c r="JGH17" s="139"/>
      <c r="JGI17" s="139"/>
      <c r="JGJ17" s="139"/>
      <c r="JGK17" s="139"/>
      <c r="JGL17" s="139"/>
      <c r="JGM17" s="139"/>
      <c r="JGN17" s="139"/>
      <c r="JGO17" s="139"/>
      <c r="JGP17" s="139"/>
      <c r="JGQ17" s="139"/>
      <c r="JGR17" s="139"/>
      <c r="JGS17" s="139"/>
      <c r="JGT17" s="139"/>
      <c r="JGU17" s="139"/>
      <c r="JGV17" s="139"/>
      <c r="JGW17" s="139"/>
      <c r="JGX17" s="139"/>
      <c r="JGY17" s="139"/>
      <c r="JGZ17" s="139"/>
      <c r="JHA17" s="139"/>
      <c r="JHB17" s="139"/>
      <c r="JHC17" s="139"/>
      <c r="JHD17" s="139"/>
      <c r="JHE17" s="139"/>
      <c r="JHF17" s="139"/>
      <c r="JHG17" s="139"/>
      <c r="JHH17" s="139"/>
      <c r="JHI17" s="139"/>
      <c r="JHJ17" s="139"/>
      <c r="JHK17" s="139"/>
      <c r="JHL17" s="139"/>
      <c r="JHM17" s="139"/>
      <c r="JHN17" s="139"/>
      <c r="JHO17" s="139"/>
      <c r="JHP17" s="139"/>
      <c r="JHQ17" s="139"/>
      <c r="JHR17" s="139"/>
      <c r="JHS17" s="139"/>
      <c r="JHT17" s="139"/>
      <c r="JHU17" s="139"/>
      <c r="JHV17" s="139"/>
      <c r="JHW17" s="139"/>
      <c r="JHX17" s="139"/>
      <c r="JHY17" s="139"/>
      <c r="JHZ17" s="139"/>
      <c r="JIA17" s="139"/>
      <c r="JIB17" s="139"/>
      <c r="JIC17" s="139"/>
      <c r="JID17" s="139"/>
      <c r="JIE17" s="139"/>
      <c r="JIF17" s="139"/>
      <c r="JIG17" s="139"/>
      <c r="JIH17" s="139"/>
      <c r="JII17" s="139"/>
      <c r="JIJ17" s="139"/>
      <c r="JIK17" s="139"/>
      <c r="JIL17" s="139"/>
      <c r="JIM17" s="139"/>
      <c r="JIN17" s="139"/>
      <c r="JIO17" s="139"/>
      <c r="JIP17" s="139"/>
      <c r="JIQ17" s="139"/>
      <c r="JIR17" s="139"/>
      <c r="JIS17" s="139"/>
      <c r="JIT17" s="139"/>
      <c r="JIU17" s="139"/>
      <c r="JIV17" s="139"/>
      <c r="JIW17" s="139"/>
      <c r="JIX17" s="139"/>
      <c r="JIY17" s="139"/>
      <c r="JIZ17" s="139"/>
      <c r="JJA17" s="139"/>
      <c r="JJB17" s="139"/>
      <c r="JJC17" s="139"/>
      <c r="JJD17" s="139"/>
      <c r="JJE17" s="139"/>
      <c r="JJF17" s="139"/>
      <c r="JJG17" s="139"/>
      <c r="JJH17" s="139"/>
      <c r="JJI17" s="139"/>
      <c r="JJJ17" s="139"/>
      <c r="JJK17" s="139"/>
      <c r="JJL17" s="139"/>
      <c r="JJM17" s="139"/>
      <c r="JJN17" s="139"/>
      <c r="JJO17" s="139"/>
      <c r="JJP17" s="139"/>
      <c r="JJQ17" s="139"/>
      <c r="JJR17" s="139"/>
      <c r="JJS17" s="139"/>
      <c r="JJT17" s="139"/>
      <c r="JJU17" s="139"/>
      <c r="JJV17" s="139"/>
      <c r="JJW17" s="139"/>
      <c r="JJX17" s="139"/>
      <c r="JJY17" s="139"/>
      <c r="JJZ17" s="139"/>
      <c r="JKA17" s="139"/>
      <c r="JKB17" s="139"/>
      <c r="JKC17" s="139"/>
      <c r="JKD17" s="139"/>
      <c r="JKE17" s="139"/>
      <c r="JKF17" s="139"/>
      <c r="JKG17" s="139"/>
      <c r="JKH17" s="139"/>
      <c r="JKI17" s="139"/>
      <c r="JKJ17" s="139"/>
      <c r="JKK17" s="139"/>
      <c r="JKL17" s="139"/>
      <c r="JKM17" s="139"/>
      <c r="JKN17" s="139"/>
      <c r="JKO17" s="139"/>
      <c r="JKP17" s="139"/>
      <c r="JKQ17" s="139"/>
      <c r="JKR17" s="139"/>
      <c r="JKS17" s="139"/>
      <c r="JKT17" s="139"/>
      <c r="JKU17" s="139"/>
      <c r="JKV17" s="139"/>
      <c r="JKW17" s="139"/>
      <c r="JKX17" s="139"/>
      <c r="JKY17" s="139"/>
      <c r="JKZ17" s="139"/>
      <c r="JLA17" s="139"/>
      <c r="JLB17" s="139"/>
      <c r="JLC17" s="139"/>
      <c r="JLD17" s="139"/>
      <c r="JLE17" s="139"/>
      <c r="JLF17" s="139"/>
      <c r="JLG17" s="139"/>
      <c r="JLH17" s="139"/>
      <c r="JLI17" s="139"/>
      <c r="JLJ17" s="139"/>
      <c r="JLK17" s="139"/>
      <c r="JLL17" s="139"/>
      <c r="JLM17" s="139"/>
      <c r="JLN17" s="139"/>
      <c r="JLO17" s="139"/>
      <c r="JLP17" s="139"/>
      <c r="JLQ17" s="139"/>
      <c r="JLR17" s="139"/>
      <c r="JLS17" s="139"/>
      <c r="JLT17" s="139"/>
      <c r="JLU17" s="139"/>
      <c r="JLV17" s="139"/>
      <c r="JLW17" s="139"/>
      <c r="JLX17" s="139"/>
      <c r="JLY17" s="139"/>
      <c r="JLZ17" s="139"/>
      <c r="JMA17" s="139"/>
      <c r="JMB17" s="139"/>
      <c r="JMC17" s="139"/>
      <c r="JMD17" s="139"/>
      <c r="JME17" s="139"/>
      <c r="JMF17" s="139"/>
      <c r="JMG17" s="139"/>
      <c r="JMH17" s="139"/>
      <c r="JMI17" s="139"/>
      <c r="JMJ17" s="139"/>
      <c r="JMK17" s="139"/>
      <c r="JML17" s="139"/>
      <c r="JMM17" s="139"/>
      <c r="JMN17" s="139"/>
      <c r="JMO17" s="139"/>
      <c r="JMP17" s="139"/>
      <c r="JMQ17" s="139"/>
      <c r="JMR17" s="139"/>
      <c r="JMS17" s="139"/>
      <c r="JMT17" s="139"/>
      <c r="JMU17" s="139"/>
      <c r="JMV17" s="139"/>
      <c r="JMW17" s="139"/>
      <c r="JMX17" s="139"/>
      <c r="JMY17" s="139"/>
      <c r="JMZ17" s="139"/>
      <c r="JNA17" s="139"/>
      <c r="JNB17" s="139"/>
      <c r="JNC17" s="139"/>
      <c r="JND17" s="139"/>
      <c r="JNE17" s="139"/>
      <c r="JNF17" s="139"/>
      <c r="JNG17" s="139"/>
      <c r="JNH17" s="139"/>
      <c r="JNI17" s="139"/>
      <c r="JNJ17" s="139"/>
      <c r="JNK17" s="139"/>
      <c r="JNL17" s="139"/>
      <c r="JNM17" s="139"/>
      <c r="JNN17" s="139"/>
      <c r="JNO17" s="139"/>
      <c r="JNP17" s="139"/>
      <c r="JNQ17" s="139"/>
      <c r="JNR17" s="139"/>
      <c r="JNS17" s="139"/>
      <c r="JNT17" s="139"/>
      <c r="JNU17" s="139"/>
      <c r="JNV17" s="139"/>
      <c r="JNW17" s="139"/>
      <c r="JNX17" s="139"/>
      <c r="JNY17" s="139"/>
      <c r="JNZ17" s="139"/>
      <c r="JOA17" s="139"/>
      <c r="JOB17" s="139"/>
      <c r="JOC17" s="139"/>
      <c r="JOD17" s="139"/>
      <c r="JOE17" s="139"/>
      <c r="JOF17" s="139"/>
      <c r="JOG17" s="139"/>
      <c r="JOH17" s="139"/>
      <c r="JOI17" s="139"/>
      <c r="JOJ17" s="139"/>
      <c r="JOK17" s="139"/>
      <c r="JOL17" s="139"/>
      <c r="JOM17" s="139"/>
      <c r="JON17" s="139"/>
      <c r="JOO17" s="139"/>
      <c r="JOP17" s="139"/>
      <c r="JOQ17" s="139"/>
      <c r="JOR17" s="139"/>
      <c r="JOS17" s="139"/>
      <c r="JOT17" s="139"/>
      <c r="JOU17" s="139"/>
      <c r="JOV17" s="139"/>
      <c r="JOW17" s="139"/>
      <c r="JOX17" s="139"/>
      <c r="JOY17" s="139"/>
      <c r="JOZ17" s="139"/>
      <c r="JPA17" s="139"/>
      <c r="JPB17" s="139"/>
      <c r="JPC17" s="139"/>
      <c r="JPD17" s="139"/>
      <c r="JPE17" s="139"/>
      <c r="JPF17" s="139"/>
      <c r="JPG17" s="139"/>
      <c r="JPH17" s="139"/>
      <c r="JPI17" s="139"/>
      <c r="JPJ17" s="139"/>
      <c r="JPK17" s="139"/>
      <c r="JPL17" s="139"/>
      <c r="JPM17" s="139"/>
      <c r="JPN17" s="139"/>
      <c r="JPO17" s="139"/>
      <c r="JPP17" s="139"/>
      <c r="JPQ17" s="139"/>
      <c r="JPR17" s="139"/>
      <c r="JPS17" s="139"/>
      <c r="JPT17" s="139"/>
      <c r="JPU17" s="139"/>
      <c r="JPV17" s="139"/>
      <c r="JPW17" s="139"/>
      <c r="JPX17" s="139"/>
      <c r="JPY17" s="139"/>
      <c r="JPZ17" s="139"/>
      <c r="JQA17" s="139"/>
      <c r="JQB17" s="139"/>
      <c r="JQC17" s="139"/>
      <c r="JQD17" s="139"/>
      <c r="JQE17" s="139"/>
      <c r="JQF17" s="139"/>
      <c r="JQG17" s="139"/>
      <c r="JQH17" s="139"/>
      <c r="JQI17" s="139"/>
      <c r="JQJ17" s="139"/>
      <c r="JQK17" s="139"/>
      <c r="JQL17" s="139"/>
      <c r="JQM17" s="139"/>
      <c r="JQN17" s="139"/>
      <c r="JQO17" s="139"/>
      <c r="JQP17" s="139"/>
      <c r="JQQ17" s="139"/>
      <c r="JQR17" s="139"/>
      <c r="JQS17" s="139"/>
      <c r="JQT17" s="139"/>
      <c r="JQU17" s="139"/>
      <c r="JQV17" s="139"/>
      <c r="JQW17" s="139"/>
      <c r="JQX17" s="139"/>
      <c r="JQY17" s="139"/>
      <c r="JQZ17" s="139"/>
      <c r="JRA17" s="139"/>
      <c r="JRB17" s="139"/>
      <c r="JRC17" s="139"/>
      <c r="JRD17" s="139"/>
      <c r="JRE17" s="139"/>
      <c r="JRF17" s="139"/>
      <c r="JRG17" s="139"/>
      <c r="JRH17" s="139"/>
      <c r="JRI17" s="139"/>
      <c r="JRJ17" s="139"/>
      <c r="JRK17" s="139"/>
      <c r="JRL17" s="139"/>
      <c r="JRM17" s="139"/>
      <c r="JRN17" s="139"/>
      <c r="JRO17" s="139"/>
      <c r="JRP17" s="139"/>
      <c r="JRQ17" s="139"/>
      <c r="JRR17" s="139"/>
      <c r="JRS17" s="139"/>
      <c r="JRT17" s="139"/>
      <c r="JRU17" s="139"/>
      <c r="JRV17" s="139"/>
      <c r="JRW17" s="139"/>
      <c r="JRX17" s="139"/>
      <c r="JRY17" s="139"/>
      <c r="JRZ17" s="139"/>
      <c r="JSA17" s="139"/>
      <c r="JSB17" s="139"/>
      <c r="JSC17" s="139"/>
      <c r="JSD17" s="139"/>
      <c r="JSE17" s="139"/>
      <c r="JSF17" s="139"/>
      <c r="JSG17" s="139"/>
      <c r="JSH17" s="139"/>
      <c r="JSI17" s="139"/>
      <c r="JSJ17" s="139"/>
      <c r="JSK17" s="139"/>
      <c r="JSL17" s="139"/>
      <c r="JSM17" s="139"/>
      <c r="JSN17" s="139"/>
      <c r="JSO17" s="139"/>
      <c r="JSP17" s="139"/>
      <c r="JSQ17" s="139"/>
      <c r="JSR17" s="139"/>
      <c r="JSS17" s="139"/>
      <c r="JST17" s="139"/>
      <c r="JSU17" s="139"/>
      <c r="JSV17" s="139"/>
      <c r="JSW17" s="139"/>
      <c r="JSX17" s="139"/>
      <c r="JSY17" s="139"/>
      <c r="JSZ17" s="139"/>
      <c r="JTA17" s="139"/>
      <c r="JTB17" s="139"/>
      <c r="JTC17" s="139"/>
      <c r="JTD17" s="139"/>
      <c r="JTE17" s="139"/>
      <c r="JTF17" s="139"/>
      <c r="JTG17" s="139"/>
      <c r="JTH17" s="139"/>
      <c r="JTI17" s="139"/>
      <c r="JTJ17" s="139"/>
      <c r="JTK17" s="139"/>
      <c r="JTL17" s="139"/>
      <c r="JTM17" s="139"/>
      <c r="JTN17" s="139"/>
      <c r="JTO17" s="139"/>
      <c r="JTP17" s="139"/>
      <c r="JTQ17" s="139"/>
      <c r="JTR17" s="139"/>
      <c r="JTS17" s="139"/>
      <c r="JTT17" s="139"/>
      <c r="JTU17" s="139"/>
      <c r="JTV17" s="139"/>
      <c r="JTW17" s="139"/>
      <c r="JTX17" s="139"/>
      <c r="JTY17" s="139"/>
      <c r="JTZ17" s="139"/>
      <c r="JUA17" s="139"/>
      <c r="JUB17" s="139"/>
      <c r="JUC17" s="139"/>
      <c r="JUD17" s="139"/>
      <c r="JUE17" s="139"/>
      <c r="JUF17" s="139"/>
      <c r="JUG17" s="139"/>
      <c r="JUH17" s="139"/>
      <c r="JUI17" s="139"/>
      <c r="JUJ17" s="139"/>
      <c r="JUK17" s="139"/>
      <c r="JUL17" s="139"/>
      <c r="JUM17" s="139"/>
      <c r="JUN17" s="139"/>
      <c r="JUO17" s="139"/>
      <c r="JUP17" s="139"/>
      <c r="JUQ17" s="139"/>
      <c r="JUR17" s="139"/>
      <c r="JUS17" s="139"/>
      <c r="JUT17" s="139"/>
      <c r="JUU17" s="139"/>
      <c r="JUV17" s="139"/>
      <c r="JUW17" s="139"/>
      <c r="JUX17" s="139"/>
      <c r="JUY17" s="139"/>
      <c r="JUZ17" s="139"/>
      <c r="JVA17" s="139"/>
      <c r="JVB17" s="139"/>
      <c r="JVC17" s="139"/>
      <c r="JVD17" s="139"/>
      <c r="JVE17" s="139"/>
      <c r="JVF17" s="139"/>
      <c r="JVG17" s="139"/>
      <c r="JVH17" s="139"/>
      <c r="JVI17" s="139"/>
      <c r="JVJ17" s="139"/>
      <c r="JVK17" s="139"/>
      <c r="JVL17" s="139"/>
      <c r="JVM17" s="139"/>
      <c r="JVN17" s="139"/>
      <c r="JVO17" s="139"/>
      <c r="JVP17" s="139"/>
      <c r="JVQ17" s="139"/>
      <c r="JVR17" s="139"/>
      <c r="JVS17" s="139"/>
      <c r="JVT17" s="139"/>
      <c r="JVU17" s="139"/>
      <c r="JVV17" s="139"/>
      <c r="JVW17" s="139"/>
      <c r="JVX17" s="139"/>
      <c r="JVY17" s="139"/>
      <c r="JVZ17" s="139"/>
      <c r="JWA17" s="139"/>
      <c r="JWB17" s="139"/>
      <c r="JWC17" s="139"/>
      <c r="JWD17" s="139"/>
      <c r="JWE17" s="139"/>
      <c r="JWF17" s="139"/>
      <c r="JWG17" s="139"/>
      <c r="JWH17" s="139"/>
      <c r="JWI17" s="139"/>
      <c r="JWJ17" s="139"/>
      <c r="JWK17" s="139"/>
      <c r="JWL17" s="139"/>
      <c r="JWM17" s="139"/>
      <c r="JWN17" s="139"/>
      <c r="JWO17" s="139"/>
      <c r="JWP17" s="139"/>
      <c r="JWQ17" s="139"/>
      <c r="JWR17" s="139"/>
      <c r="JWS17" s="139"/>
      <c r="JWT17" s="139"/>
      <c r="JWU17" s="139"/>
      <c r="JWV17" s="139"/>
      <c r="JWW17" s="139"/>
      <c r="JWX17" s="139"/>
      <c r="JWY17" s="139"/>
      <c r="JWZ17" s="139"/>
      <c r="JXA17" s="139"/>
      <c r="JXB17" s="139"/>
      <c r="JXC17" s="139"/>
      <c r="JXD17" s="139"/>
      <c r="JXE17" s="139"/>
      <c r="JXF17" s="139"/>
      <c r="JXG17" s="139"/>
      <c r="JXH17" s="139"/>
      <c r="JXI17" s="139"/>
      <c r="JXJ17" s="139"/>
      <c r="JXK17" s="139"/>
      <c r="JXL17" s="139"/>
      <c r="JXM17" s="139"/>
      <c r="JXN17" s="139"/>
      <c r="JXO17" s="139"/>
      <c r="JXP17" s="139"/>
      <c r="JXQ17" s="139"/>
      <c r="JXR17" s="139"/>
      <c r="JXS17" s="139"/>
      <c r="JXT17" s="139"/>
      <c r="JXU17" s="139"/>
      <c r="JXV17" s="139"/>
      <c r="JXW17" s="139"/>
      <c r="JXX17" s="139"/>
      <c r="JXY17" s="139"/>
      <c r="JXZ17" s="139"/>
      <c r="JYA17" s="139"/>
      <c r="JYB17" s="139"/>
      <c r="JYC17" s="139"/>
      <c r="JYD17" s="139"/>
      <c r="JYE17" s="139"/>
      <c r="JYF17" s="139"/>
      <c r="JYG17" s="139"/>
      <c r="JYH17" s="139"/>
      <c r="JYI17" s="139"/>
      <c r="JYJ17" s="139"/>
      <c r="JYK17" s="139"/>
      <c r="JYL17" s="139"/>
      <c r="JYM17" s="139"/>
      <c r="JYN17" s="139"/>
      <c r="JYO17" s="139"/>
      <c r="JYP17" s="139"/>
      <c r="JYQ17" s="139"/>
      <c r="JYR17" s="139"/>
      <c r="JYS17" s="139"/>
      <c r="JYT17" s="139"/>
      <c r="JYU17" s="139"/>
      <c r="JYV17" s="139"/>
      <c r="JYW17" s="139"/>
      <c r="JYX17" s="139"/>
      <c r="JYY17" s="139"/>
      <c r="JYZ17" s="139"/>
      <c r="JZA17" s="139"/>
      <c r="JZB17" s="139"/>
      <c r="JZC17" s="139"/>
      <c r="JZD17" s="139"/>
      <c r="JZE17" s="139"/>
      <c r="JZF17" s="139"/>
      <c r="JZG17" s="139"/>
      <c r="JZH17" s="139"/>
      <c r="JZI17" s="139"/>
      <c r="JZJ17" s="139"/>
      <c r="JZK17" s="139"/>
      <c r="JZL17" s="139"/>
      <c r="JZM17" s="139"/>
      <c r="JZN17" s="139"/>
      <c r="JZO17" s="139"/>
      <c r="JZP17" s="139"/>
      <c r="JZQ17" s="139"/>
      <c r="JZR17" s="139"/>
      <c r="JZS17" s="139"/>
      <c r="JZT17" s="139"/>
      <c r="JZU17" s="139"/>
      <c r="JZV17" s="139"/>
      <c r="JZW17" s="139"/>
      <c r="JZX17" s="139"/>
      <c r="JZY17" s="139"/>
      <c r="JZZ17" s="139"/>
      <c r="KAA17" s="139"/>
      <c r="KAB17" s="139"/>
      <c r="KAC17" s="139"/>
      <c r="KAD17" s="139"/>
      <c r="KAE17" s="139"/>
      <c r="KAF17" s="139"/>
      <c r="KAG17" s="139"/>
      <c r="KAH17" s="139"/>
      <c r="KAI17" s="139"/>
      <c r="KAJ17" s="139"/>
      <c r="KAK17" s="139"/>
      <c r="KAL17" s="139"/>
      <c r="KAM17" s="139"/>
      <c r="KAN17" s="139"/>
      <c r="KAO17" s="139"/>
      <c r="KAP17" s="139"/>
      <c r="KAQ17" s="139"/>
      <c r="KAR17" s="139"/>
      <c r="KAS17" s="139"/>
      <c r="KAT17" s="139"/>
      <c r="KAU17" s="139"/>
      <c r="KAV17" s="139"/>
      <c r="KAW17" s="139"/>
      <c r="KAX17" s="139"/>
      <c r="KAY17" s="139"/>
      <c r="KAZ17" s="139"/>
      <c r="KBA17" s="139"/>
      <c r="KBB17" s="139"/>
      <c r="KBC17" s="139"/>
      <c r="KBD17" s="139"/>
      <c r="KBE17" s="139"/>
      <c r="KBF17" s="139"/>
      <c r="KBG17" s="139"/>
      <c r="KBH17" s="139"/>
      <c r="KBI17" s="139"/>
      <c r="KBJ17" s="139"/>
      <c r="KBK17" s="139"/>
      <c r="KBL17" s="139"/>
      <c r="KBM17" s="139"/>
      <c r="KBN17" s="139"/>
      <c r="KBO17" s="139"/>
      <c r="KBP17" s="139"/>
      <c r="KBQ17" s="139"/>
      <c r="KBR17" s="139"/>
      <c r="KBS17" s="139"/>
      <c r="KBT17" s="139"/>
      <c r="KBU17" s="139"/>
      <c r="KBV17" s="139"/>
      <c r="KBW17" s="139"/>
      <c r="KBX17" s="139"/>
      <c r="KBY17" s="139"/>
      <c r="KBZ17" s="139"/>
      <c r="KCA17" s="139"/>
      <c r="KCB17" s="139"/>
      <c r="KCC17" s="139"/>
      <c r="KCD17" s="139"/>
      <c r="KCE17" s="139"/>
      <c r="KCF17" s="139"/>
      <c r="KCG17" s="139"/>
      <c r="KCH17" s="139"/>
      <c r="KCI17" s="139"/>
      <c r="KCJ17" s="139"/>
      <c r="KCK17" s="139"/>
      <c r="KCL17" s="139"/>
      <c r="KCM17" s="139"/>
      <c r="KCN17" s="139"/>
      <c r="KCO17" s="139"/>
      <c r="KCP17" s="139"/>
      <c r="KCQ17" s="139"/>
      <c r="KCR17" s="139"/>
      <c r="KCS17" s="139"/>
      <c r="KCT17" s="139"/>
      <c r="KCU17" s="139"/>
      <c r="KCV17" s="139"/>
      <c r="KCW17" s="139"/>
      <c r="KCX17" s="139"/>
      <c r="KCY17" s="139"/>
      <c r="KCZ17" s="139"/>
      <c r="KDA17" s="139"/>
      <c r="KDB17" s="139"/>
      <c r="KDC17" s="139"/>
      <c r="KDD17" s="139"/>
      <c r="KDE17" s="139"/>
      <c r="KDF17" s="139"/>
      <c r="KDG17" s="139"/>
      <c r="KDH17" s="139"/>
      <c r="KDI17" s="139"/>
      <c r="KDJ17" s="139"/>
      <c r="KDK17" s="139"/>
      <c r="KDL17" s="139"/>
      <c r="KDM17" s="139"/>
      <c r="KDN17" s="139"/>
      <c r="KDO17" s="139"/>
      <c r="KDP17" s="139"/>
      <c r="KDQ17" s="139"/>
      <c r="KDR17" s="139"/>
      <c r="KDS17" s="139"/>
      <c r="KDT17" s="139"/>
      <c r="KDU17" s="139"/>
      <c r="KDV17" s="139"/>
      <c r="KDW17" s="139"/>
      <c r="KDX17" s="139"/>
      <c r="KDY17" s="139"/>
      <c r="KDZ17" s="139"/>
      <c r="KEA17" s="139"/>
      <c r="KEB17" s="139"/>
      <c r="KEC17" s="139"/>
      <c r="KED17" s="139"/>
      <c r="KEE17" s="139"/>
      <c r="KEF17" s="139"/>
      <c r="KEG17" s="139"/>
      <c r="KEH17" s="139"/>
      <c r="KEI17" s="139"/>
      <c r="KEJ17" s="139"/>
      <c r="KEK17" s="139"/>
      <c r="KEL17" s="139"/>
      <c r="KEM17" s="139"/>
      <c r="KEN17" s="139"/>
      <c r="KEO17" s="139"/>
      <c r="KEP17" s="139"/>
      <c r="KEQ17" s="139"/>
      <c r="KER17" s="139"/>
      <c r="KES17" s="139"/>
      <c r="KET17" s="139"/>
      <c r="KEU17" s="139"/>
      <c r="KEV17" s="139"/>
      <c r="KEW17" s="139"/>
      <c r="KEX17" s="139"/>
      <c r="KEY17" s="139"/>
      <c r="KEZ17" s="139"/>
      <c r="KFA17" s="139"/>
      <c r="KFB17" s="139"/>
      <c r="KFC17" s="139"/>
      <c r="KFD17" s="139"/>
      <c r="KFE17" s="139"/>
      <c r="KFF17" s="139"/>
      <c r="KFG17" s="139"/>
      <c r="KFH17" s="139"/>
      <c r="KFI17" s="139"/>
      <c r="KFJ17" s="139"/>
      <c r="KFK17" s="139"/>
      <c r="KFL17" s="139"/>
      <c r="KFM17" s="139"/>
      <c r="KFN17" s="139"/>
      <c r="KFO17" s="139"/>
      <c r="KFP17" s="139"/>
      <c r="KFQ17" s="139"/>
      <c r="KFR17" s="139"/>
      <c r="KFS17" s="139"/>
      <c r="KFT17" s="139"/>
      <c r="KFU17" s="139"/>
      <c r="KFV17" s="139"/>
      <c r="KFW17" s="139"/>
      <c r="KFX17" s="139"/>
      <c r="KFY17" s="139"/>
      <c r="KFZ17" s="139"/>
      <c r="KGA17" s="139"/>
      <c r="KGB17" s="139"/>
      <c r="KGC17" s="139"/>
      <c r="KGD17" s="139"/>
      <c r="KGE17" s="139"/>
      <c r="KGF17" s="139"/>
      <c r="KGG17" s="139"/>
      <c r="KGH17" s="139"/>
      <c r="KGI17" s="139"/>
      <c r="KGJ17" s="139"/>
      <c r="KGK17" s="139"/>
      <c r="KGL17" s="139"/>
      <c r="KGM17" s="139"/>
      <c r="KGN17" s="139"/>
      <c r="KGO17" s="139"/>
      <c r="KGP17" s="139"/>
      <c r="KGQ17" s="139"/>
      <c r="KGR17" s="139"/>
      <c r="KGS17" s="139"/>
      <c r="KGT17" s="139"/>
      <c r="KGU17" s="139"/>
      <c r="KGV17" s="139"/>
      <c r="KGW17" s="139"/>
      <c r="KGX17" s="139"/>
      <c r="KGY17" s="139"/>
      <c r="KGZ17" s="139"/>
      <c r="KHA17" s="139"/>
      <c r="KHB17" s="139"/>
      <c r="KHC17" s="139"/>
      <c r="KHD17" s="139"/>
      <c r="KHE17" s="139"/>
      <c r="KHF17" s="139"/>
      <c r="KHG17" s="139"/>
      <c r="KHH17" s="139"/>
      <c r="KHI17" s="139"/>
      <c r="KHJ17" s="139"/>
      <c r="KHK17" s="139"/>
      <c r="KHL17" s="139"/>
      <c r="KHM17" s="139"/>
      <c r="KHN17" s="139"/>
      <c r="KHO17" s="139"/>
      <c r="KHP17" s="139"/>
      <c r="KHQ17" s="139"/>
      <c r="KHR17" s="139"/>
      <c r="KHS17" s="139"/>
      <c r="KHT17" s="139"/>
      <c r="KHU17" s="139"/>
      <c r="KHV17" s="139"/>
      <c r="KHW17" s="139"/>
      <c r="KHX17" s="139"/>
      <c r="KHY17" s="139"/>
      <c r="KHZ17" s="139"/>
      <c r="KIA17" s="139"/>
      <c r="KIB17" s="139"/>
      <c r="KIC17" s="139"/>
      <c r="KID17" s="139"/>
      <c r="KIE17" s="139"/>
      <c r="KIF17" s="139"/>
      <c r="KIG17" s="139"/>
      <c r="KIH17" s="139"/>
      <c r="KII17" s="139"/>
      <c r="KIJ17" s="139"/>
      <c r="KIK17" s="139"/>
      <c r="KIL17" s="139"/>
      <c r="KIM17" s="139"/>
      <c r="KIN17" s="139"/>
      <c r="KIO17" s="139"/>
      <c r="KIP17" s="139"/>
      <c r="KIQ17" s="139"/>
      <c r="KIR17" s="139"/>
      <c r="KIS17" s="139"/>
      <c r="KIT17" s="139"/>
      <c r="KIU17" s="139"/>
      <c r="KIV17" s="139"/>
      <c r="KIW17" s="139"/>
      <c r="KIX17" s="139"/>
      <c r="KIY17" s="139"/>
      <c r="KIZ17" s="139"/>
      <c r="KJA17" s="139"/>
      <c r="KJB17" s="139"/>
      <c r="KJC17" s="139"/>
      <c r="KJD17" s="139"/>
      <c r="KJE17" s="139"/>
      <c r="KJF17" s="139"/>
      <c r="KJG17" s="139"/>
      <c r="KJH17" s="139"/>
      <c r="KJI17" s="139"/>
      <c r="KJJ17" s="139"/>
      <c r="KJK17" s="139"/>
      <c r="KJL17" s="139"/>
      <c r="KJM17" s="139"/>
      <c r="KJN17" s="139"/>
      <c r="KJO17" s="139"/>
      <c r="KJP17" s="139"/>
      <c r="KJQ17" s="139"/>
      <c r="KJR17" s="139"/>
      <c r="KJS17" s="139"/>
      <c r="KJT17" s="139"/>
      <c r="KJU17" s="139"/>
      <c r="KJV17" s="139"/>
      <c r="KJW17" s="139"/>
      <c r="KJX17" s="139"/>
      <c r="KJY17" s="139"/>
      <c r="KJZ17" s="139"/>
      <c r="KKA17" s="139"/>
      <c r="KKB17" s="139"/>
      <c r="KKC17" s="139"/>
      <c r="KKD17" s="139"/>
      <c r="KKE17" s="139"/>
      <c r="KKF17" s="139"/>
      <c r="KKG17" s="139"/>
      <c r="KKH17" s="139"/>
      <c r="KKI17" s="139"/>
      <c r="KKJ17" s="139"/>
      <c r="KKK17" s="139"/>
      <c r="KKL17" s="139"/>
      <c r="KKM17" s="139"/>
      <c r="KKN17" s="139"/>
      <c r="KKO17" s="139"/>
      <c r="KKP17" s="139"/>
      <c r="KKQ17" s="139"/>
      <c r="KKR17" s="139"/>
      <c r="KKS17" s="139"/>
      <c r="KKT17" s="139"/>
      <c r="KKU17" s="139"/>
      <c r="KKV17" s="139"/>
      <c r="KKW17" s="139"/>
      <c r="KKX17" s="139"/>
      <c r="KKY17" s="139"/>
      <c r="KKZ17" s="139"/>
      <c r="KLA17" s="139"/>
      <c r="KLB17" s="139"/>
      <c r="KLC17" s="139"/>
      <c r="KLD17" s="139"/>
      <c r="KLE17" s="139"/>
      <c r="KLF17" s="139"/>
      <c r="KLG17" s="139"/>
      <c r="KLH17" s="139"/>
      <c r="KLI17" s="139"/>
      <c r="KLJ17" s="139"/>
      <c r="KLK17" s="139"/>
      <c r="KLL17" s="139"/>
      <c r="KLM17" s="139"/>
      <c r="KLN17" s="139"/>
      <c r="KLO17" s="139"/>
      <c r="KLP17" s="139"/>
      <c r="KLQ17" s="139"/>
      <c r="KLR17" s="139"/>
      <c r="KLS17" s="139"/>
      <c r="KLT17" s="139"/>
      <c r="KLU17" s="139"/>
      <c r="KLV17" s="139"/>
      <c r="KLW17" s="139"/>
      <c r="KLX17" s="139"/>
      <c r="KLY17" s="139"/>
      <c r="KLZ17" s="139"/>
      <c r="KMA17" s="139"/>
      <c r="KMB17" s="139"/>
      <c r="KMC17" s="139"/>
      <c r="KMD17" s="139"/>
      <c r="KME17" s="139"/>
      <c r="KMF17" s="139"/>
      <c r="KMG17" s="139"/>
      <c r="KMH17" s="139"/>
      <c r="KMI17" s="139"/>
      <c r="KMJ17" s="139"/>
      <c r="KMK17" s="139"/>
      <c r="KML17" s="139"/>
      <c r="KMM17" s="139"/>
      <c r="KMN17" s="139"/>
      <c r="KMO17" s="139"/>
      <c r="KMP17" s="139"/>
      <c r="KMQ17" s="139"/>
      <c r="KMR17" s="139"/>
      <c r="KMS17" s="139"/>
      <c r="KMT17" s="139"/>
      <c r="KMU17" s="139"/>
      <c r="KMV17" s="139"/>
      <c r="KMW17" s="139"/>
      <c r="KMX17" s="139"/>
      <c r="KMY17" s="139"/>
      <c r="KMZ17" s="139"/>
      <c r="KNA17" s="139"/>
      <c r="KNB17" s="139"/>
      <c r="KNC17" s="139"/>
      <c r="KND17" s="139"/>
      <c r="KNE17" s="139"/>
      <c r="KNF17" s="139"/>
      <c r="KNG17" s="139"/>
      <c r="KNH17" s="139"/>
      <c r="KNI17" s="139"/>
      <c r="KNJ17" s="139"/>
      <c r="KNK17" s="139"/>
      <c r="KNL17" s="139"/>
      <c r="KNM17" s="139"/>
      <c r="KNN17" s="139"/>
      <c r="KNO17" s="139"/>
      <c r="KNP17" s="139"/>
      <c r="KNQ17" s="139"/>
      <c r="KNR17" s="139"/>
      <c r="KNS17" s="139"/>
      <c r="KNT17" s="139"/>
      <c r="KNU17" s="139"/>
      <c r="KNV17" s="139"/>
      <c r="KNW17" s="139"/>
      <c r="KNX17" s="139"/>
      <c r="KNY17" s="139"/>
      <c r="KNZ17" s="139"/>
      <c r="KOA17" s="139"/>
      <c r="KOB17" s="139"/>
      <c r="KOC17" s="139"/>
      <c r="KOD17" s="139"/>
      <c r="KOE17" s="139"/>
      <c r="KOF17" s="139"/>
      <c r="KOG17" s="139"/>
      <c r="KOH17" s="139"/>
      <c r="KOI17" s="139"/>
      <c r="KOJ17" s="139"/>
      <c r="KOK17" s="139"/>
      <c r="KOL17" s="139"/>
      <c r="KOM17" s="139"/>
      <c r="KON17" s="139"/>
      <c r="KOO17" s="139"/>
      <c r="KOP17" s="139"/>
      <c r="KOQ17" s="139"/>
      <c r="KOR17" s="139"/>
      <c r="KOS17" s="139"/>
      <c r="KOT17" s="139"/>
      <c r="KOU17" s="139"/>
      <c r="KOV17" s="139"/>
      <c r="KOW17" s="139"/>
      <c r="KOX17" s="139"/>
      <c r="KOY17" s="139"/>
      <c r="KOZ17" s="139"/>
      <c r="KPA17" s="139"/>
      <c r="KPB17" s="139"/>
      <c r="KPC17" s="139"/>
      <c r="KPD17" s="139"/>
      <c r="KPE17" s="139"/>
      <c r="KPF17" s="139"/>
      <c r="KPG17" s="139"/>
      <c r="KPH17" s="139"/>
      <c r="KPI17" s="139"/>
      <c r="KPJ17" s="139"/>
      <c r="KPK17" s="139"/>
      <c r="KPL17" s="139"/>
      <c r="KPM17" s="139"/>
      <c r="KPN17" s="139"/>
      <c r="KPO17" s="139"/>
      <c r="KPP17" s="139"/>
      <c r="KPQ17" s="139"/>
      <c r="KPR17" s="139"/>
      <c r="KPS17" s="139"/>
      <c r="KPT17" s="139"/>
      <c r="KPU17" s="139"/>
      <c r="KPV17" s="139"/>
      <c r="KPW17" s="139"/>
      <c r="KPX17" s="139"/>
      <c r="KPY17" s="139"/>
      <c r="KPZ17" s="139"/>
      <c r="KQA17" s="139"/>
      <c r="KQB17" s="139"/>
      <c r="KQC17" s="139"/>
      <c r="KQD17" s="139"/>
      <c r="KQE17" s="139"/>
      <c r="KQF17" s="139"/>
      <c r="KQG17" s="139"/>
      <c r="KQH17" s="139"/>
      <c r="KQI17" s="139"/>
      <c r="KQJ17" s="139"/>
      <c r="KQK17" s="139"/>
      <c r="KQL17" s="139"/>
      <c r="KQM17" s="139"/>
      <c r="KQN17" s="139"/>
      <c r="KQO17" s="139"/>
      <c r="KQP17" s="139"/>
      <c r="KQQ17" s="139"/>
      <c r="KQR17" s="139"/>
      <c r="KQS17" s="139"/>
      <c r="KQT17" s="139"/>
      <c r="KQU17" s="139"/>
      <c r="KQV17" s="139"/>
      <c r="KQW17" s="139"/>
      <c r="KQX17" s="139"/>
      <c r="KQY17" s="139"/>
      <c r="KQZ17" s="139"/>
      <c r="KRA17" s="139"/>
      <c r="KRB17" s="139"/>
      <c r="KRC17" s="139"/>
      <c r="KRD17" s="139"/>
      <c r="KRE17" s="139"/>
      <c r="KRF17" s="139"/>
      <c r="KRG17" s="139"/>
      <c r="KRH17" s="139"/>
      <c r="KRI17" s="139"/>
      <c r="KRJ17" s="139"/>
      <c r="KRK17" s="139"/>
      <c r="KRL17" s="139"/>
      <c r="KRM17" s="139"/>
      <c r="KRN17" s="139"/>
      <c r="KRO17" s="139"/>
      <c r="KRP17" s="139"/>
      <c r="KRQ17" s="139"/>
      <c r="KRR17" s="139"/>
      <c r="KRS17" s="139"/>
      <c r="KRT17" s="139"/>
      <c r="KRU17" s="139"/>
      <c r="KRV17" s="139"/>
      <c r="KRW17" s="139"/>
      <c r="KRX17" s="139"/>
      <c r="KRY17" s="139"/>
      <c r="KRZ17" s="139"/>
      <c r="KSA17" s="139"/>
      <c r="KSB17" s="139"/>
      <c r="KSC17" s="139"/>
      <c r="KSD17" s="139"/>
      <c r="KSE17" s="139"/>
      <c r="KSF17" s="139"/>
      <c r="KSG17" s="139"/>
      <c r="KSH17" s="139"/>
      <c r="KSI17" s="139"/>
      <c r="KSJ17" s="139"/>
      <c r="KSK17" s="139"/>
      <c r="KSL17" s="139"/>
      <c r="KSM17" s="139"/>
      <c r="KSN17" s="139"/>
      <c r="KSO17" s="139"/>
      <c r="KSP17" s="139"/>
      <c r="KSQ17" s="139"/>
      <c r="KSR17" s="139"/>
      <c r="KSS17" s="139"/>
      <c r="KST17" s="139"/>
      <c r="KSU17" s="139"/>
      <c r="KSV17" s="139"/>
      <c r="KSW17" s="139"/>
      <c r="KSX17" s="139"/>
      <c r="KSY17" s="139"/>
      <c r="KSZ17" s="139"/>
      <c r="KTA17" s="139"/>
      <c r="KTB17" s="139"/>
      <c r="KTC17" s="139"/>
      <c r="KTD17" s="139"/>
      <c r="KTE17" s="139"/>
      <c r="KTF17" s="139"/>
      <c r="KTG17" s="139"/>
      <c r="KTH17" s="139"/>
      <c r="KTI17" s="139"/>
      <c r="KTJ17" s="139"/>
      <c r="KTK17" s="139"/>
      <c r="KTL17" s="139"/>
      <c r="KTM17" s="139"/>
      <c r="KTN17" s="139"/>
      <c r="KTO17" s="139"/>
      <c r="KTP17" s="139"/>
      <c r="KTQ17" s="139"/>
      <c r="KTR17" s="139"/>
      <c r="KTS17" s="139"/>
      <c r="KTT17" s="139"/>
      <c r="KTU17" s="139"/>
      <c r="KTV17" s="139"/>
      <c r="KTW17" s="139"/>
      <c r="KTX17" s="139"/>
      <c r="KTY17" s="139"/>
      <c r="KTZ17" s="139"/>
      <c r="KUA17" s="139"/>
      <c r="KUB17" s="139"/>
      <c r="KUC17" s="139"/>
      <c r="KUD17" s="139"/>
      <c r="KUE17" s="139"/>
      <c r="KUF17" s="139"/>
      <c r="KUG17" s="139"/>
      <c r="KUH17" s="139"/>
      <c r="KUI17" s="139"/>
      <c r="KUJ17" s="139"/>
      <c r="KUK17" s="139"/>
      <c r="KUL17" s="139"/>
      <c r="KUM17" s="139"/>
      <c r="KUN17" s="139"/>
      <c r="KUO17" s="139"/>
      <c r="KUP17" s="139"/>
      <c r="KUQ17" s="139"/>
      <c r="KUR17" s="139"/>
      <c r="KUS17" s="139"/>
      <c r="KUT17" s="139"/>
      <c r="KUU17" s="139"/>
      <c r="KUV17" s="139"/>
      <c r="KUW17" s="139"/>
      <c r="KUX17" s="139"/>
      <c r="KUY17" s="139"/>
      <c r="KUZ17" s="139"/>
      <c r="KVA17" s="139"/>
      <c r="KVB17" s="139"/>
      <c r="KVC17" s="139"/>
      <c r="KVD17" s="139"/>
      <c r="KVE17" s="139"/>
      <c r="KVF17" s="139"/>
      <c r="KVG17" s="139"/>
      <c r="KVH17" s="139"/>
      <c r="KVI17" s="139"/>
      <c r="KVJ17" s="139"/>
      <c r="KVK17" s="139"/>
      <c r="KVL17" s="139"/>
      <c r="KVM17" s="139"/>
      <c r="KVN17" s="139"/>
      <c r="KVO17" s="139"/>
      <c r="KVP17" s="139"/>
      <c r="KVQ17" s="139"/>
      <c r="KVR17" s="139"/>
      <c r="KVS17" s="139"/>
      <c r="KVT17" s="139"/>
      <c r="KVU17" s="139"/>
      <c r="KVV17" s="139"/>
      <c r="KVW17" s="139"/>
      <c r="KVX17" s="139"/>
      <c r="KVY17" s="139"/>
      <c r="KVZ17" s="139"/>
      <c r="KWA17" s="139"/>
      <c r="KWB17" s="139"/>
      <c r="KWC17" s="139"/>
      <c r="KWD17" s="139"/>
      <c r="KWE17" s="139"/>
      <c r="KWF17" s="139"/>
      <c r="KWG17" s="139"/>
      <c r="KWH17" s="139"/>
      <c r="KWI17" s="139"/>
      <c r="KWJ17" s="139"/>
      <c r="KWK17" s="139"/>
      <c r="KWL17" s="139"/>
      <c r="KWM17" s="139"/>
      <c r="KWN17" s="139"/>
      <c r="KWO17" s="139"/>
      <c r="KWP17" s="139"/>
      <c r="KWQ17" s="139"/>
      <c r="KWR17" s="139"/>
      <c r="KWS17" s="139"/>
      <c r="KWT17" s="139"/>
      <c r="KWU17" s="139"/>
      <c r="KWV17" s="139"/>
      <c r="KWW17" s="139"/>
      <c r="KWX17" s="139"/>
      <c r="KWY17" s="139"/>
      <c r="KWZ17" s="139"/>
      <c r="KXA17" s="139"/>
      <c r="KXB17" s="139"/>
      <c r="KXC17" s="139"/>
      <c r="KXD17" s="139"/>
      <c r="KXE17" s="139"/>
      <c r="KXF17" s="139"/>
      <c r="KXG17" s="139"/>
      <c r="KXH17" s="139"/>
      <c r="KXI17" s="139"/>
      <c r="KXJ17" s="139"/>
      <c r="KXK17" s="139"/>
      <c r="KXL17" s="139"/>
      <c r="KXM17" s="139"/>
      <c r="KXN17" s="139"/>
      <c r="KXO17" s="139"/>
      <c r="KXP17" s="139"/>
      <c r="KXQ17" s="139"/>
      <c r="KXR17" s="139"/>
      <c r="KXS17" s="139"/>
      <c r="KXT17" s="139"/>
      <c r="KXU17" s="139"/>
      <c r="KXV17" s="139"/>
      <c r="KXW17" s="139"/>
      <c r="KXX17" s="139"/>
      <c r="KXY17" s="139"/>
      <c r="KXZ17" s="139"/>
      <c r="KYA17" s="139"/>
      <c r="KYB17" s="139"/>
      <c r="KYC17" s="139"/>
      <c r="KYD17" s="139"/>
      <c r="KYE17" s="139"/>
      <c r="KYF17" s="139"/>
      <c r="KYG17" s="139"/>
      <c r="KYH17" s="139"/>
      <c r="KYI17" s="139"/>
      <c r="KYJ17" s="139"/>
      <c r="KYK17" s="139"/>
      <c r="KYL17" s="139"/>
      <c r="KYM17" s="139"/>
      <c r="KYN17" s="139"/>
      <c r="KYO17" s="139"/>
      <c r="KYP17" s="139"/>
      <c r="KYQ17" s="139"/>
      <c r="KYR17" s="139"/>
      <c r="KYS17" s="139"/>
      <c r="KYT17" s="139"/>
      <c r="KYU17" s="139"/>
      <c r="KYV17" s="139"/>
      <c r="KYW17" s="139"/>
      <c r="KYX17" s="139"/>
      <c r="KYY17" s="139"/>
      <c r="KYZ17" s="139"/>
      <c r="KZA17" s="139"/>
      <c r="KZB17" s="139"/>
      <c r="KZC17" s="139"/>
      <c r="KZD17" s="139"/>
      <c r="KZE17" s="139"/>
      <c r="KZF17" s="139"/>
      <c r="KZG17" s="139"/>
      <c r="KZH17" s="139"/>
      <c r="KZI17" s="139"/>
      <c r="KZJ17" s="139"/>
      <c r="KZK17" s="139"/>
      <c r="KZL17" s="139"/>
      <c r="KZM17" s="139"/>
      <c r="KZN17" s="139"/>
      <c r="KZO17" s="139"/>
      <c r="KZP17" s="139"/>
      <c r="KZQ17" s="139"/>
      <c r="KZR17" s="139"/>
      <c r="KZS17" s="139"/>
      <c r="KZT17" s="139"/>
      <c r="KZU17" s="139"/>
      <c r="KZV17" s="139"/>
      <c r="KZW17" s="139"/>
      <c r="KZX17" s="139"/>
      <c r="KZY17" s="139"/>
      <c r="KZZ17" s="139"/>
      <c r="LAA17" s="139"/>
      <c r="LAB17" s="139"/>
      <c r="LAC17" s="139"/>
      <c r="LAD17" s="139"/>
      <c r="LAE17" s="139"/>
      <c r="LAF17" s="139"/>
      <c r="LAG17" s="139"/>
      <c r="LAH17" s="139"/>
      <c r="LAI17" s="139"/>
      <c r="LAJ17" s="139"/>
      <c r="LAK17" s="139"/>
      <c r="LAL17" s="139"/>
      <c r="LAM17" s="139"/>
      <c r="LAN17" s="139"/>
      <c r="LAO17" s="139"/>
      <c r="LAP17" s="139"/>
      <c r="LAQ17" s="139"/>
      <c r="LAR17" s="139"/>
      <c r="LAS17" s="139"/>
      <c r="LAT17" s="139"/>
      <c r="LAU17" s="139"/>
      <c r="LAV17" s="139"/>
      <c r="LAW17" s="139"/>
      <c r="LAX17" s="139"/>
      <c r="LAY17" s="139"/>
      <c r="LAZ17" s="139"/>
      <c r="LBA17" s="139"/>
      <c r="LBB17" s="139"/>
      <c r="LBC17" s="139"/>
      <c r="LBD17" s="139"/>
      <c r="LBE17" s="139"/>
      <c r="LBF17" s="139"/>
      <c r="LBG17" s="139"/>
      <c r="LBH17" s="139"/>
      <c r="LBI17" s="139"/>
      <c r="LBJ17" s="139"/>
      <c r="LBK17" s="139"/>
      <c r="LBL17" s="139"/>
      <c r="LBM17" s="139"/>
      <c r="LBN17" s="139"/>
      <c r="LBO17" s="139"/>
      <c r="LBP17" s="139"/>
      <c r="LBQ17" s="139"/>
      <c r="LBR17" s="139"/>
      <c r="LBS17" s="139"/>
      <c r="LBT17" s="139"/>
      <c r="LBU17" s="139"/>
      <c r="LBV17" s="139"/>
      <c r="LBW17" s="139"/>
      <c r="LBX17" s="139"/>
      <c r="LBY17" s="139"/>
      <c r="LBZ17" s="139"/>
      <c r="LCA17" s="139"/>
      <c r="LCB17" s="139"/>
      <c r="LCC17" s="139"/>
      <c r="LCD17" s="139"/>
      <c r="LCE17" s="139"/>
      <c r="LCF17" s="139"/>
      <c r="LCG17" s="139"/>
      <c r="LCH17" s="139"/>
      <c r="LCI17" s="139"/>
      <c r="LCJ17" s="139"/>
      <c r="LCK17" s="139"/>
      <c r="LCL17" s="139"/>
      <c r="LCM17" s="139"/>
      <c r="LCN17" s="139"/>
      <c r="LCO17" s="139"/>
      <c r="LCP17" s="139"/>
      <c r="LCQ17" s="139"/>
      <c r="LCR17" s="139"/>
      <c r="LCS17" s="139"/>
      <c r="LCT17" s="139"/>
      <c r="LCU17" s="139"/>
      <c r="LCV17" s="139"/>
      <c r="LCW17" s="139"/>
      <c r="LCX17" s="139"/>
      <c r="LCY17" s="139"/>
      <c r="LCZ17" s="139"/>
      <c r="LDA17" s="139"/>
      <c r="LDB17" s="139"/>
      <c r="LDC17" s="139"/>
      <c r="LDD17" s="139"/>
      <c r="LDE17" s="139"/>
      <c r="LDF17" s="139"/>
      <c r="LDG17" s="139"/>
      <c r="LDH17" s="139"/>
      <c r="LDI17" s="139"/>
      <c r="LDJ17" s="139"/>
      <c r="LDK17" s="139"/>
      <c r="LDL17" s="139"/>
      <c r="LDM17" s="139"/>
      <c r="LDN17" s="139"/>
      <c r="LDO17" s="139"/>
      <c r="LDP17" s="139"/>
      <c r="LDQ17" s="139"/>
      <c r="LDR17" s="139"/>
      <c r="LDS17" s="139"/>
      <c r="LDT17" s="139"/>
      <c r="LDU17" s="139"/>
      <c r="LDV17" s="139"/>
      <c r="LDW17" s="139"/>
      <c r="LDX17" s="139"/>
      <c r="LDY17" s="139"/>
      <c r="LDZ17" s="139"/>
      <c r="LEA17" s="139"/>
      <c r="LEB17" s="139"/>
      <c r="LEC17" s="139"/>
      <c r="LED17" s="139"/>
      <c r="LEE17" s="139"/>
      <c r="LEF17" s="139"/>
      <c r="LEG17" s="139"/>
      <c r="LEH17" s="139"/>
      <c r="LEI17" s="139"/>
      <c r="LEJ17" s="139"/>
      <c r="LEK17" s="139"/>
      <c r="LEL17" s="139"/>
      <c r="LEM17" s="139"/>
      <c r="LEN17" s="139"/>
      <c r="LEO17" s="139"/>
      <c r="LEP17" s="139"/>
      <c r="LEQ17" s="139"/>
      <c r="LER17" s="139"/>
      <c r="LES17" s="139"/>
      <c r="LET17" s="139"/>
      <c r="LEU17" s="139"/>
      <c r="LEV17" s="139"/>
      <c r="LEW17" s="139"/>
      <c r="LEX17" s="139"/>
      <c r="LEY17" s="139"/>
      <c r="LEZ17" s="139"/>
      <c r="LFA17" s="139"/>
      <c r="LFB17" s="139"/>
      <c r="LFC17" s="139"/>
      <c r="LFD17" s="139"/>
      <c r="LFE17" s="139"/>
      <c r="LFF17" s="139"/>
      <c r="LFG17" s="139"/>
      <c r="LFH17" s="139"/>
      <c r="LFI17" s="139"/>
      <c r="LFJ17" s="139"/>
      <c r="LFK17" s="139"/>
      <c r="LFL17" s="139"/>
      <c r="LFM17" s="139"/>
      <c r="LFN17" s="139"/>
      <c r="LFO17" s="139"/>
      <c r="LFP17" s="139"/>
      <c r="LFQ17" s="139"/>
      <c r="LFR17" s="139"/>
      <c r="LFS17" s="139"/>
      <c r="LFT17" s="139"/>
      <c r="LFU17" s="139"/>
      <c r="LFV17" s="139"/>
      <c r="LFW17" s="139"/>
      <c r="LFX17" s="139"/>
      <c r="LFY17" s="139"/>
      <c r="LFZ17" s="139"/>
      <c r="LGA17" s="139"/>
      <c r="LGB17" s="139"/>
      <c r="LGC17" s="139"/>
      <c r="LGD17" s="139"/>
      <c r="LGE17" s="139"/>
      <c r="LGF17" s="139"/>
      <c r="LGG17" s="139"/>
      <c r="LGH17" s="139"/>
      <c r="LGI17" s="139"/>
      <c r="LGJ17" s="139"/>
      <c r="LGK17" s="139"/>
      <c r="LGL17" s="139"/>
      <c r="LGM17" s="139"/>
      <c r="LGN17" s="139"/>
      <c r="LGO17" s="139"/>
      <c r="LGP17" s="139"/>
      <c r="LGQ17" s="139"/>
      <c r="LGR17" s="139"/>
      <c r="LGS17" s="139"/>
      <c r="LGT17" s="139"/>
      <c r="LGU17" s="139"/>
      <c r="LGV17" s="139"/>
      <c r="LGW17" s="139"/>
      <c r="LGX17" s="139"/>
      <c r="LGY17" s="139"/>
      <c r="LGZ17" s="139"/>
      <c r="LHA17" s="139"/>
      <c r="LHB17" s="139"/>
      <c r="LHC17" s="139"/>
      <c r="LHD17" s="139"/>
      <c r="LHE17" s="139"/>
      <c r="LHF17" s="139"/>
      <c r="LHG17" s="139"/>
      <c r="LHH17" s="139"/>
      <c r="LHI17" s="139"/>
      <c r="LHJ17" s="139"/>
      <c r="LHK17" s="139"/>
      <c r="LHL17" s="139"/>
      <c r="LHM17" s="139"/>
      <c r="LHN17" s="139"/>
      <c r="LHO17" s="139"/>
      <c r="LHP17" s="139"/>
      <c r="LHQ17" s="139"/>
      <c r="LHR17" s="139"/>
      <c r="LHS17" s="139"/>
      <c r="LHT17" s="139"/>
      <c r="LHU17" s="139"/>
      <c r="LHV17" s="139"/>
      <c r="LHW17" s="139"/>
      <c r="LHX17" s="139"/>
      <c r="LHY17" s="139"/>
      <c r="LHZ17" s="139"/>
      <c r="LIA17" s="139"/>
      <c r="LIB17" s="139"/>
      <c r="LIC17" s="139"/>
      <c r="LID17" s="139"/>
      <c r="LIE17" s="139"/>
      <c r="LIF17" s="139"/>
      <c r="LIG17" s="139"/>
      <c r="LIH17" s="139"/>
      <c r="LII17" s="139"/>
      <c r="LIJ17" s="139"/>
      <c r="LIK17" s="139"/>
      <c r="LIL17" s="139"/>
      <c r="LIM17" s="139"/>
      <c r="LIN17" s="139"/>
      <c r="LIO17" s="139"/>
      <c r="LIP17" s="139"/>
      <c r="LIQ17" s="139"/>
      <c r="LIR17" s="139"/>
      <c r="LIS17" s="139"/>
      <c r="LIT17" s="139"/>
      <c r="LIU17" s="139"/>
      <c r="LIV17" s="139"/>
      <c r="LIW17" s="139"/>
      <c r="LIX17" s="139"/>
      <c r="LIY17" s="139"/>
      <c r="LIZ17" s="139"/>
      <c r="LJA17" s="139"/>
      <c r="LJB17" s="139"/>
      <c r="LJC17" s="139"/>
      <c r="LJD17" s="139"/>
      <c r="LJE17" s="139"/>
      <c r="LJF17" s="139"/>
      <c r="LJG17" s="139"/>
      <c r="LJH17" s="139"/>
      <c r="LJI17" s="139"/>
      <c r="LJJ17" s="139"/>
      <c r="LJK17" s="139"/>
      <c r="LJL17" s="139"/>
      <c r="LJM17" s="139"/>
      <c r="LJN17" s="139"/>
      <c r="LJO17" s="139"/>
      <c r="LJP17" s="139"/>
      <c r="LJQ17" s="139"/>
      <c r="LJR17" s="139"/>
      <c r="LJS17" s="139"/>
      <c r="LJT17" s="139"/>
      <c r="LJU17" s="139"/>
      <c r="LJV17" s="139"/>
      <c r="LJW17" s="139"/>
      <c r="LJX17" s="139"/>
      <c r="LJY17" s="139"/>
      <c r="LJZ17" s="139"/>
      <c r="LKA17" s="139"/>
      <c r="LKB17" s="139"/>
      <c r="LKC17" s="139"/>
      <c r="LKD17" s="139"/>
      <c r="LKE17" s="139"/>
      <c r="LKF17" s="139"/>
      <c r="LKG17" s="139"/>
      <c r="LKH17" s="139"/>
      <c r="LKI17" s="139"/>
      <c r="LKJ17" s="139"/>
      <c r="LKK17" s="139"/>
      <c r="LKL17" s="139"/>
      <c r="LKM17" s="139"/>
      <c r="LKN17" s="139"/>
      <c r="LKO17" s="139"/>
      <c r="LKP17" s="139"/>
      <c r="LKQ17" s="139"/>
      <c r="LKR17" s="139"/>
      <c r="LKS17" s="139"/>
      <c r="LKT17" s="139"/>
      <c r="LKU17" s="139"/>
      <c r="LKV17" s="139"/>
      <c r="LKW17" s="139"/>
      <c r="LKX17" s="139"/>
      <c r="LKY17" s="139"/>
      <c r="LKZ17" s="139"/>
      <c r="LLA17" s="139"/>
      <c r="LLB17" s="139"/>
      <c r="LLC17" s="139"/>
      <c r="LLD17" s="139"/>
      <c r="LLE17" s="139"/>
      <c r="LLF17" s="139"/>
      <c r="LLG17" s="139"/>
      <c r="LLH17" s="139"/>
      <c r="LLI17" s="139"/>
      <c r="LLJ17" s="139"/>
      <c r="LLK17" s="139"/>
      <c r="LLL17" s="139"/>
      <c r="LLM17" s="139"/>
      <c r="LLN17" s="139"/>
      <c r="LLO17" s="139"/>
      <c r="LLP17" s="139"/>
      <c r="LLQ17" s="139"/>
      <c r="LLR17" s="139"/>
      <c r="LLS17" s="139"/>
      <c r="LLT17" s="139"/>
      <c r="LLU17" s="139"/>
      <c r="LLV17" s="139"/>
      <c r="LLW17" s="139"/>
      <c r="LLX17" s="139"/>
      <c r="LLY17" s="139"/>
      <c r="LLZ17" s="139"/>
      <c r="LMA17" s="139"/>
      <c r="LMB17" s="139"/>
      <c r="LMC17" s="139"/>
      <c r="LMD17" s="139"/>
      <c r="LME17" s="139"/>
      <c r="LMF17" s="139"/>
      <c r="LMG17" s="139"/>
      <c r="LMH17" s="139"/>
      <c r="LMI17" s="139"/>
      <c r="LMJ17" s="139"/>
      <c r="LMK17" s="139"/>
      <c r="LML17" s="139"/>
      <c r="LMM17" s="139"/>
      <c r="LMN17" s="139"/>
      <c r="LMO17" s="139"/>
      <c r="LMP17" s="139"/>
      <c r="LMQ17" s="139"/>
      <c r="LMR17" s="139"/>
      <c r="LMS17" s="139"/>
      <c r="LMT17" s="139"/>
      <c r="LMU17" s="139"/>
      <c r="LMV17" s="139"/>
      <c r="LMW17" s="139"/>
      <c r="LMX17" s="139"/>
      <c r="LMY17" s="139"/>
      <c r="LMZ17" s="139"/>
      <c r="LNA17" s="139"/>
      <c r="LNB17" s="139"/>
      <c r="LNC17" s="139"/>
      <c r="LND17" s="139"/>
      <c r="LNE17" s="139"/>
      <c r="LNF17" s="139"/>
      <c r="LNG17" s="139"/>
      <c r="LNH17" s="139"/>
      <c r="LNI17" s="139"/>
      <c r="LNJ17" s="139"/>
      <c r="LNK17" s="139"/>
      <c r="LNL17" s="139"/>
      <c r="LNM17" s="139"/>
      <c r="LNN17" s="139"/>
      <c r="LNO17" s="139"/>
      <c r="LNP17" s="139"/>
      <c r="LNQ17" s="139"/>
      <c r="LNR17" s="139"/>
      <c r="LNS17" s="139"/>
      <c r="LNT17" s="139"/>
      <c r="LNU17" s="139"/>
      <c r="LNV17" s="139"/>
      <c r="LNW17" s="139"/>
      <c r="LNX17" s="139"/>
      <c r="LNY17" s="139"/>
      <c r="LNZ17" s="139"/>
      <c r="LOA17" s="139"/>
      <c r="LOB17" s="139"/>
      <c r="LOC17" s="139"/>
      <c r="LOD17" s="139"/>
      <c r="LOE17" s="139"/>
      <c r="LOF17" s="139"/>
      <c r="LOG17" s="139"/>
      <c r="LOH17" s="139"/>
      <c r="LOI17" s="139"/>
      <c r="LOJ17" s="139"/>
      <c r="LOK17" s="139"/>
      <c r="LOL17" s="139"/>
      <c r="LOM17" s="139"/>
      <c r="LON17" s="139"/>
      <c r="LOO17" s="139"/>
      <c r="LOP17" s="139"/>
      <c r="LOQ17" s="139"/>
      <c r="LOR17" s="139"/>
      <c r="LOS17" s="139"/>
      <c r="LOT17" s="139"/>
      <c r="LOU17" s="139"/>
      <c r="LOV17" s="139"/>
      <c r="LOW17" s="139"/>
      <c r="LOX17" s="139"/>
      <c r="LOY17" s="139"/>
      <c r="LOZ17" s="139"/>
      <c r="LPA17" s="139"/>
      <c r="LPB17" s="139"/>
      <c r="LPC17" s="139"/>
      <c r="LPD17" s="139"/>
      <c r="LPE17" s="139"/>
      <c r="LPF17" s="139"/>
      <c r="LPG17" s="139"/>
      <c r="LPH17" s="139"/>
      <c r="LPI17" s="139"/>
      <c r="LPJ17" s="139"/>
      <c r="LPK17" s="139"/>
      <c r="LPL17" s="139"/>
      <c r="LPM17" s="139"/>
      <c r="LPN17" s="139"/>
      <c r="LPO17" s="139"/>
      <c r="LPP17" s="139"/>
      <c r="LPQ17" s="139"/>
      <c r="LPR17" s="139"/>
      <c r="LPS17" s="139"/>
      <c r="LPT17" s="139"/>
      <c r="LPU17" s="139"/>
      <c r="LPV17" s="139"/>
      <c r="LPW17" s="139"/>
      <c r="LPX17" s="139"/>
      <c r="LPY17" s="139"/>
      <c r="LPZ17" s="139"/>
      <c r="LQA17" s="139"/>
      <c r="LQB17" s="139"/>
      <c r="LQC17" s="139"/>
      <c r="LQD17" s="139"/>
      <c r="LQE17" s="139"/>
      <c r="LQF17" s="139"/>
      <c r="LQG17" s="139"/>
      <c r="LQH17" s="139"/>
      <c r="LQI17" s="139"/>
      <c r="LQJ17" s="139"/>
      <c r="LQK17" s="139"/>
      <c r="LQL17" s="139"/>
      <c r="LQM17" s="139"/>
      <c r="LQN17" s="139"/>
      <c r="LQO17" s="139"/>
      <c r="LQP17" s="139"/>
      <c r="LQQ17" s="139"/>
      <c r="LQR17" s="139"/>
      <c r="LQS17" s="139"/>
      <c r="LQT17" s="139"/>
      <c r="LQU17" s="139"/>
      <c r="LQV17" s="139"/>
      <c r="LQW17" s="139"/>
      <c r="LQX17" s="139"/>
      <c r="LQY17" s="139"/>
      <c r="LQZ17" s="139"/>
      <c r="LRA17" s="139"/>
      <c r="LRB17" s="139"/>
      <c r="LRC17" s="139"/>
      <c r="LRD17" s="139"/>
      <c r="LRE17" s="139"/>
      <c r="LRF17" s="139"/>
      <c r="LRG17" s="139"/>
      <c r="LRH17" s="139"/>
      <c r="LRI17" s="139"/>
      <c r="LRJ17" s="139"/>
      <c r="LRK17" s="139"/>
      <c r="LRL17" s="139"/>
      <c r="LRM17" s="139"/>
      <c r="LRN17" s="139"/>
      <c r="LRO17" s="139"/>
      <c r="LRP17" s="139"/>
      <c r="LRQ17" s="139"/>
      <c r="LRR17" s="139"/>
      <c r="LRS17" s="139"/>
      <c r="LRT17" s="139"/>
      <c r="LRU17" s="139"/>
      <c r="LRV17" s="139"/>
      <c r="LRW17" s="139"/>
      <c r="LRX17" s="139"/>
      <c r="LRY17" s="139"/>
      <c r="LRZ17" s="139"/>
      <c r="LSA17" s="139"/>
      <c r="LSB17" s="139"/>
      <c r="LSC17" s="139"/>
      <c r="LSD17" s="139"/>
      <c r="LSE17" s="139"/>
      <c r="LSF17" s="139"/>
      <c r="LSG17" s="139"/>
      <c r="LSH17" s="139"/>
      <c r="LSI17" s="139"/>
      <c r="LSJ17" s="139"/>
      <c r="LSK17" s="139"/>
      <c r="LSL17" s="139"/>
      <c r="LSM17" s="139"/>
      <c r="LSN17" s="139"/>
      <c r="LSO17" s="139"/>
      <c r="LSP17" s="139"/>
      <c r="LSQ17" s="139"/>
      <c r="LSR17" s="139"/>
      <c r="LSS17" s="139"/>
      <c r="LST17" s="139"/>
      <c r="LSU17" s="139"/>
      <c r="LSV17" s="139"/>
      <c r="LSW17" s="139"/>
      <c r="LSX17" s="139"/>
      <c r="LSY17" s="139"/>
      <c r="LSZ17" s="139"/>
      <c r="LTA17" s="139"/>
      <c r="LTB17" s="139"/>
      <c r="LTC17" s="139"/>
      <c r="LTD17" s="139"/>
      <c r="LTE17" s="139"/>
      <c r="LTF17" s="139"/>
      <c r="LTG17" s="139"/>
      <c r="LTH17" s="139"/>
      <c r="LTI17" s="139"/>
      <c r="LTJ17" s="139"/>
      <c r="LTK17" s="139"/>
      <c r="LTL17" s="139"/>
      <c r="LTM17" s="139"/>
      <c r="LTN17" s="139"/>
      <c r="LTO17" s="139"/>
      <c r="LTP17" s="139"/>
      <c r="LTQ17" s="139"/>
      <c r="LTR17" s="139"/>
      <c r="LTS17" s="139"/>
      <c r="LTT17" s="139"/>
      <c r="LTU17" s="139"/>
      <c r="LTV17" s="139"/>
      <c r="LTW17" s="139"/>
      <c r="LTX17" s="139"/>
      <c r="LTY17" s="139"/>
      <c r="LTZ17" s="139"/>
      <c r="LUA17" s="139"/>
      <c r="LUB17" s="139"/>
      <c r="LUC17" s="139"/>
      <c r="LUD17" s="139"/>
      <c r="LUE17" s="139"/>
      <c r="LUF17" s="139"/>
      <c r="LUG17" s="139"/>
      <c r="LUH17" s="139"/>
      <c r="LUI17" s="139"/>
      <c r="LUJ17" s="139"/>
      <c r="LUK17" s="139"/>
      <c r="LUL17" s="139"/>
      <c r="LUM17" s="139"/>
      <c r="LUN17" s="139"/>
      <c r="LUO17" s="139"/>
      <c r="LUP17" s="139"/>
      <c r="LUQ17" s="139"/>
      <c r="LUR17" s="139"/>
      <c r="LUS17" s="139"/>
      <c r="LUT17" s="139"/>
      <c r="LUU17" s="139"/>
      <c r="LUV17" s="139"/>
      <c r="LUW17" s="139"/>
      <c r="LUX17" s="139"/>
      <c r="LUY17" s="139"/>
      <c r="LUZ17" s="139"/>
      <c r="LVA17" s="139"/>
      <c r="LVB17" s="139"/>
      <c r="LVC17" s="139"/>
      <c r="LVD17" s="139"/>
      <c r="LVE17" s="139"/>
      <c r="LVF17" s="139"/>
      <c r="LVG17" s="139"/>
      <c r="LVH17" s="139"/>
      <c r="LVI17" s="139"/>
      <c r="LVJ17" s="139"/>
      <c r="LVK17" s="139"/>
      <c r="LVL17" s="139"/>
      <c r="LVM17" s="139"/>
      <c r="LVN17" s="139"/>
      <c r="LVO17" s="139"/>
      <c r="LVP17" s="139"/>
      <c r="LVQ17" s="139"/>
      <c r="LVR17" s="139"/>
      <c r="LVS17" s="139"/>
      <c r="LVT17" s="139"/>
      <c r="LVU17" s="139"/>
      <c r="LVV17" s="139"/>
      <c r="LVW17" s="139"/>
      <c r="LVX17" s="139"/>
      <c r="LVY17" s="139"/>
      <c r="LVZ17" s="139"/>
      <c r="LWA17" s="139"/>
      <c r="LWB17" s="139"/>
      <c r="LWC17" s="139"/>
      <c r="LWD17" s="139"/>
      <c r="LWE17" s="139"/>
      <c r="LWF17" s="139"/>
      <c r="LWG17" s="139"/>
      <c r="LWH17" s="139"/>
      <c r="LWI17" s="139"/>
      <c r="LWJ17" s="139"/>
      <c r="LWK17" s="139"/>
      <c r="LWL17" s="139"/>
      <c r="LWM17" s="139"/>
      <c r="LWN17" s="139"/>
      <c r="LWO17" s="139"/>
      <c r="LWP17" s="139"/>
      <c r="LWQ17" s="139"/>
      <c r="LWR17" s="139"/>
      <c r="LWS17" s="139"/>
      <c r="LWT17" s="139"/>
      <c r="LWU17" s="139"/>
      <c r="LWV17" s="139"/>
      <c r="LWW17" s="139"/>
      <c r="LWX17" s="139"/>
      <c r="LWY17" s="139"/>
      <c r="LWZ17" s="139"/>
      <c r="LXA17" s="139"/>
      <c r="LXB17" s="139"/>
      <c r="LXC17" s="139"/>
      <c r="LXD17" s="139"/>
      <c r="LXE17" s="139"/>
      <c r="LXF17" s="139"/>
      <c r="LXG17" s="139"/>
      <c r="LXH17" s="139"/>
      <c r="LXI17" s="139"/>
      <c r="LXJ17" s="139"/>
      <c r="LXK17" s="139"/>
      <c r="LXL17" s="139"/>
      <c r="LXM17" s="139"/>
      <c r="LXN17" s="139"/>
      <c r="LXO17" s="139"/>
      <c r="LXP17" s="139"/>
      <c r="LXQ17" s="139"/>
      <c r="LXR17" s="139"/>
      <c r="LXS17" s="139"/>
      <c r="LXT17" s="139"/>
      <c r="LXU17" s="139"/>
      <c r="LXV17" s="139"/>
      <c r="LXW17" s="139"/>
      <c r="LXX17" s="139"/>
      <c r="LXY17" s="139"/>
      <c r="LXZ17" s="139"/>
      <c r="LYA17" s="139"/>
      <c r="LYB17" s="139"/>
      <c r="LYC17" s="139"/>
      <c r="LYD17" s="139"/>
      <c r="LYE17" s="139"/>
      <c r="LYF17" s="139"/>
      <c r="LYG17" s="139"/>
      <c r="LYH17" s="139"/>
      <c r="LYI17" s="139"/>
      <c r="LYJ17" s="139"/>
      <c r="LYK17" s="139"/>
      <c r="LYL17" s="139"/>
      <c r="LYM17" s="139"/>
      <c r="LYN17" s="139"/>
      <c r="LYO17" s="139"/>
      <c r="LYP17" s="139"/>
      <c r="LYQ17" s="139"/>
      <c r="LYR17" s="139"/>
      <c r="LYS17" s="139"/>
      <c r="LYT17" s="139"/>
      <c r="LYU17" s="139"/>
      <c r="LYV17" s="139"/>
      <c r="LYW17" s="139"/>
      <c r="LYX17" s="139"/>
      <c r="LYY17" s="139"/>
      <c r="LYZ17" s="139"/>
      <c r="LZA17" s="139"/>
      <c r="LZB17" s="139"/>
      <c r="LZC17" s="139"/>
      <c r="LZD17" s="139"/>
      <c r="LZE17" s="139"/>
      <c r="LZF17" s="139"/>
      <c r="LZG17" s="139"/>
      <c r="LZH17" s="139"/>
      <c r="LZI17" s="139"/>
      <c r="LZJ17" s="139"/>
      <c r="LZK17" s="139"/>
      <c r="LZL17" s="139"/>
      <c r="LZM17" s="139"/>
      <c r="LZN17" s="139"/>
      <c r="LZO17" s="139"/>
      <c r="LZP17" s="139"/>
      <c r="LZQ17" s="139"/>
      <c r="LZR17" s="139"/>
      <c r="LZS17" s="139"/>
      <c r="LZT17" s="139"/>
      <c r="LZU17" s="139"/>
      <c r="LZV17" s="139"/>
      <c r="LZW17" s="139"/>
      <c r="LZX17" s="139"/>
      <c r="LZY17" s="139"/>
      <c r="LZZ17" s="139"/>
      <c r="MAA17" s="139"/>
      <c r="MAB17" s="139"/>
      <c r="MAC17" s="139"/>
      <c r="MAD17" s="139"/>
      <c r="MAE17" s="139"/>
      <c r="MAF17" s="139"/>
      <c r="MAG17" s="139"/>
      <c r="MAH17" s="139"/>
      <c r="MAI17" s="139"/>
      <c r="MAJ17" s="139"/>
      <c r="MAK17" s="139"/>
      <c r="MAL17" s="139"/>
      <c r="MAM17" s="139"/>
      <c r="MAN17" s="139"/>
      <c r="MAO17" s="139"/>
      <c r="MAP17" s="139"/>
      <c r="MAQ17" s="139"/>
      <c r="MAR17" s="139"/>
      <c r="MAS17" s="139"/>
      <c r="MAT17" s="139"/>
      <c r="MAU17" s="139"/>
      <c r="MAV17" s="139"/>
      <c r="MAW17" s="139"/>
      <c r="MAX17" s="139"/>
      <c r="MAY17" s="139"/>
      <c r="MAZ17" s="139"/>
      <c r="MBA17" s="139"/>
      <c r="MBB17" s="139"/>
      <c r="MBC17" s="139"/>
      <c r="MBD17" s="139"/>
      <c r="MBE17" s="139"/>
      <c r="MBF17" s="139"/>
      <c r="MBG17" s="139"/>
      <c r="MBH17" s="139"/>
      <c r="MBI17" s="139"/>
      <c r="MBJ17" s="139"/>
      <c r="MBK17" s="139"/>
      <c r="MBL17" s="139"/>
      <c r="MBM17" s="139"/>
      <c r="MBN17" s="139"/>
      <c r="MBO17" s="139"/>
      <c r="MBP17" s="139"/>
      <c r="MBQ17" s="139"/>
      <c r="MBR17" s="139"/>
      <c r="MBS17" s="139"/>
      <c r="MBT17" s="139"/>
      <c r="MBU17" s="139"/>
      <c r="MBV17" s="139"/>
      <c r="MBW17" s="139"/>
      <c r="MBX17" s="139"/>
      <c r="MBY17" s="139"/>
      <c r="MBZ17" s="139"/>
      <c r="MCA17" s="139"/>
      <c r="MCB17" s="139"/>
      <c r="MCC17" s="139"/>
      <c r="MCD17" s="139"/>
      <c r="MCE17" s="139"/>
      <c r="MCF17" s="139"/>
      <c r="MCG17" s="139"/>
      <c r="MCH17" s="139"/>
      <c r="MCI17" s="139"/>
      <c r="MCJ17" s="139"/>
      <c r="MCK17" s="139"/>
      <c r="MCL17" s="139"/>
      <c r="MCM17" s="139"/>
      <c r="MCN17" s="139"/>
      <c r="MCO17" s="139"/>
      <c r="MCP17" s="139"/>
      <c r="MCQ17" s="139"/>
      <c r="MCR17" s="139"/>
      <c r="MCS17" s="139"/>
      <c r="MCT17" s="139"/>
      <c r="MCU17" s="139"/>
      <c r="MCV17" s="139"/>
      <c r="MCW17" s="139"/>
      <c r="MCX17" s="139"/>
      <c r="MCY17" s="139"/>
      <c r="MCZ17" s="139"/>
      <c r="MDA17" s="139"/>
      <c r="MDB17" s="139"/>
      <c r="MDC17" s="139"/>
      <c r="MDD17" s="139"/>
      <c r="MDE17" s="139"/>
      <c r="MDF17" s="139"/>
      <c r="MDG17" s="139"/>
      <c r="MDH17" s="139"/>
      <c r="MDI17" s="139"/>
      <c r="MDJ17" s="139"/>
      <c r="MDK17" s="139"/>
      <c r="MDL17" s="139"/>
      <c r="MDM17" s="139"/>
      <c r="MDN17" s="139"/>
      <c r="MDO17" s="139"/>
      <c r="MDP17" s="139"/>
      <c r="MDQ17" s="139"/>
      <c r="MDR17" s="139"/>
      <c r="MDS17" s="139"/>
      <c r="MDT17" s="139"/>
      <c r="MDU17" s="139"/>
      <c r="MDV17" s="139"/>
      <c r="MDW17" s="139"/>
      <c r="MDX17" s="139"/>
      <c r="MDY17" s="139"/>
      <c r="MDZ17" s="139"/>
      <c r="MEA17" s="139"/>
      <c r="MEB17" s="139"/>
      <c r="MEC17" s="139"/>
      <c r="MED17" s="139"/>
      <c r="MEE17" s="139"/>
      <c r="MEF17" s="139"/>
      <c r="MEG17" s="139"/>
      <c r="MEH17" s="139"/>
      <c r="MEI17" s="139"/>
      <c r="MEJ17" s="139"/>
      <c r="MEK17" s="139"/>
      <c r="MEL17" s="139"/>
      <c r="MEM17" s="139"/>
      <c r="MEN17" s="139"/>
      <c r="MEO17" s="139"/>
      <c r="MEP17" s="139"/>
      <c r="MEQ17" s="139"/>
      <c r="MER17" s="139"/>
      <c r="MES17" s="139"/>
      <c r="MET17" s="139"/>
      <c r="MEU17" s="139"/>
      <c r="MEV17" s="139"/>
      <c r="MEW17" s="139"/>
      <c r="MEX17" s="139"/>
      <c r="MEY17" s="139"/>
      <c r="MEZ17" s="139"/>
      <c r="MFA17" s="139"/>
      <c r="MFB17" s="139"/>
      <c r="MFC17" s="139"/>
      <c r="MFD17" s="139"/>
      <c r="MFE17" s="139"/>
      <c r="MFF17" s="139"/>
      <c r="MFG17" s="139"/>
      <c r="MFH17" s="139"/>
      <c r="MFI17" s="139"/>
      <c r="MFJ17" s="139"/>
      <c r="MFK17" s="139"/>
      <c r="MFL17" s="139"/>
      <c r="MFM17" s="139"/>
      <c r="MFN17" s="139"/>
      <c r="MFO17" s="139"/>
      <c r="MFP17" s="139"/>
      <c r="MFQ17" s="139"/>
      <c r="MFR17" s="139"/>
      <c r="MFS17" s="139"/>
      <c r="MFT17" s="139"/>
      <c r="MFU17" s="139"/>
      <c r="MFV17" s="139"/>
      <c r="MFW17" s="139"/>
      <c r="MFX17" s="139"/>
      <c r="MFY17" s="139"/>
      <c r="MFZ17" s="139"/>
      <c r="MGA17" s="139"/>
      <c r="MGB17" s="139"/>
      <c r="MGC17" s="139"/>
      <c r="MGD17" s="139"/>
      <c r="MGE17" s="139"/>
      <c r="MGF17" s="139"/>
      <c r="MGG17" s="139"/>
      <c r="MGH17" s="139"/>
      <c r="MGI17" s="139"/>
      <c r="MGJ17" s="139"/>
      <c r="MGK17" s="139"/>
      <c r="MGL17" s="139"/>
      <c r="MGM17" s="139"/>
      <c r="MGN17" s="139"/>
      <c r="MGO17" s="139"/>
      <c r="MGP17" s="139"/>
      <c r="MGQ17" s="139"/>
      <c r="MGR17" s="139"/>
      <c r="MGS17" s="139"/>
      <c r="MGT17" s="139"/>
      <c r="MGU17" s="139"/>
      <c r="MGV17" s="139"/>
      <c r="MGW17" s="139"/>
      <c r="MGX17" s="139"/>
      <c r="MGY17" s="139"/>
      <c r="MGZ17" s="139"/>
      <c r="MHA17" s="139"/>
      <c r="MHB17" s="139"/>
      <c r="MHC17" s="139"/>
      <c r="MHD17" s="139"/>
      <c r="MHE17" s="139"/>
      <c r="MHF17" s="139"/>
      <c r="MHG17" s="139"/>
      <c r="MHH17" s="139"/>
      <c r="MHI17" s="139"/>
      <c r="MHJ17" s="139"/>
      <c r="MHK17" s="139"/>
      <c r="MHL17" s="139"/>
      <c r="MHM17" s="139"/>
      <c r="MHN17" s="139"/>
      <c r="MHO17" s="139"/>
      <c r="MHP17" s="139"/>
      <c r="MHQ17" s="139"/>
      <c r="MHR17" s="139"/>
      <c r="MHS17" s="139"/>
      <c r="MHT17" s="139"/>
      <c r="MHU17" s="139"/>
      <c r="MHV17" s="139"/>
      <c r="MHW17" s="139"/>
      <c r="MHX17" s="139"/>
      <c r="MHY17" s="139"/>
      <c r="MHZ17" s="139"/>
      <c r="MIA17" s="139"/>
      <c r="MIB17" s="139"/>
      <c r="MIC17" s="139"/>
      <c r="MID17" s="139"/>
      <c r="MIE17" s="139"/>
      <c r="MIF17" s="139"/>
      <c r="MIG17" s="139"/>
      <c r="MIH17" s="139"/>
      <c r="MII17" s="139"/>
      <c r="MIJ17" s="139"/>
      <c r="MIK17" s="139"/>
      <c r="MIL17" s="139"/>
      <c r="MIM17" s="139"/>
      <c r="MIN17" s="139"/>
      <c r="MIO17" s="139"/>
      <c r="MIP17" s="139"/>
      <c r="MIQ17" s="139"/>
      <c r="MIR17" s="139"/>
      <c r="MIS17" s="139"/>
      <c r="MIT17" s="139"/>
      <c r="MIU17" s="139"/>
      <c r="MIV17" s="139"/>
      <c r="MIW17" s="139"/>
      <c r="MIX17" s="139"/>
      <c r="MIY17" s="139"/>
      <c r="MIZ17" s="139"/>
      <c r="MJA17" s="139"/>
      <c r="MJB17" s="139"/>
      <c r="MJC17" s="139"/>
      <c r="MJD17" s="139"/>
      <c r="MJE17" s="139"/>
      <c r="MJF17" s="139"/>
      <c r="MJG17" s="139"/>
      <c r="MJH17" s="139"/>
      <c r="MJI17" s="139"/>
      <c r="MJJ17" s="139"/>
      <c r="MJK17" s="139"/>
      <c r="MJL17" s="139"/>
      <c r="MJM17" s="139"/>
      <c r="MJN17" s="139"/>
      <c r="MJO17" s="139"/>
      <c r="MJP17" s="139"/>
      <c r="MJQ17" s="139"/>
      <c r="MJR17" s="139"/>
      <c r="MJS17" s="139"/>
      <c r="MJT17" s="139"/>
      <c r="MJU17" s="139"/>
      <c r="MJV17" s="139"/>
      <c r="MJW17" s="139"/>
      <c r="MJX17" s="139"/>
      <c r="MJY17" s="139"/>
      <c r="MJZ17" s="139"/>
      <c r="MKA17" s="139"/>
      <c r="MKB17" s="139"/>
      <c r="MKC17" s="139"/>
      <c r="MKD17" s="139"/>
      <c r="MKE17" s="139"/>
      <c r="MKF17" s="139"/>
      <c r="MKG17" s="139"/>
      <c r="MKH17" s="139"/>
      <c r="MKI17" s="139"/>
      <c r="MKJ17" s="139"/>
      <c r="MKK17" s="139"/>
      <c r="MKL17" s="139"/>
      <c r="MKM17" s="139"/>
      <c r="MKN17" s="139"/>
      <c r="MKO17" s="139"/>
      <c r="MKP17" s="139"/>
      <c r="MKQ17" s="139"/>
      <c r="MKR17" s="139"/>
      <c r="MKS17" s="139"/>
      <c r="MKT17" s="139"/>
      <c r="MKU17" s="139"/>
      <c r="MKV17" s="139"/>
      <c r="MKW17" s="139"/>
      <c r="MKX17" s="139"/>
      <c r="MKY17" s="139"/>
      <c r="MKZ17" s="139"/>
      <c r="MLA17" s="139"/>
      <c r="MLB17" s="139"/>
      <c r="MLC17" s="139"/>
      <c r="MLD17" s="139"/>
      <c r="MLE17" s="139"/>
      <c r="MLF17" s="139"/>
      <c r="MLG17" s="139"/>
      <c r="MLH17" s="139"/>
      <c r="MLI17" s="139"/>
      <c r="MLJ17" s="139"/>
      <c r="MLK17" s="139"/>
      <c r="MLL17" s="139"/>
      <c r="MLM17" s="139"/>
      <c r="MLN17" s="139"/>
      <c r="MLO17" s="139"/>
      <c r="MLP17" s="139"/>
      <c r="MLQ17" s="139"/>
      <c r="MLR17" s="139"/>
      <c r="MLS17" s="139"/>
      <c r="MLT17" s="139"/>
      <c r="MLU17" s="139"/>
      <c r="MLV17" s="139"/>
      <c r="MLW17" s="139"/>
      <c r="MLX17" s="139"/>
      <c r="MLY17" s="139"/>
      <c r="MLZ17" s="139"/>
      <c r="MMA17" s="139"/>
      <c r="MMB17" s="139"/>
      <c r="MMC17" s="139"/>
      <c r="MMD17" s="139"/>
      <c r="MME17" s="139"/>
      <c r="MMF17" s="139"/>
      <c r="MMG17" s="139"/>
      <c r="MMH17" s="139"/>
      <c r="MMI17" s="139"/>
      <c r="MMJ17" s="139"/>
      <c r="MMK17" s="139"/>
      <c r="MML17" s="139"/>
      <c r="MMM17" s="139"/>
      <c r="MMN17" s="139"/>
      <c r="MMO17" s="139"/>
      <c r="MMP17" s="139"/>
      <c r="MMQ17" s="139"/>
      <c r="MMR17" s="139"/>
      <c r="MMS17" s="139"/>
      <c r="MMT17" s="139"/>
      <c r="MMU17" s="139"/>
      <c r="MMV17" s="139"/>
      <c r="MMW17" s="139"/>
      <c r="MMX17" s="139"/>
      <c r="MMY17" s="139"/>
      <c r="MMZ17" s="139"/>
      <c r="MNA17" s="139"/>
      <c r="MNB17" s="139"/>
      <c r="MNC17" s="139"/>
      <c r="MND17" s="139"/>
      <c r="MNE17" s="139"/>
      <c r="MNF17" s="139"/>
      <c r="MNG17" s="139"/>
      <c r="MNH17" s="139"/>
      <c r="MNI17" s="139"/>
      <c r="MNJ17" s="139"/>
      <c r="MNK17" s="139"/>
      <c r="MNL17" s="139"/>
      <c r="MNM17" s="139"/>
      <c r="MNN17" s="139"/>
      <c r="MNO17" s="139"/>
      <c r="MNP17" s="139"/>
      <c r="MNQ17" s="139"/>
      <c r="MNR17" s="139"/>
      <c r="MNS17" s="139"/>
      <c r="MNT17" s="139"/>
      <c r="MNU17" s="139"/>
      <c r="MNV17" s="139"/>
      <c r="MNW17" s="139"/>
      <c r="MNX17" s="139"/>
      <c r="MNY17" s="139"/>
      <c r="MNZ17" s="139"/>
      <c r="MOA17" s="139"/>
      <c r="MOB17" s="139"/>
      <c r="MOC17" s="139"/>
      <c r="MOD17" s="139"/>
      <c r="MOE17" s="139"/>
      <c r="MOF17" s="139"/>
      <c r="MOG17" s="139"/>
      <c r="MOH17" s="139"/>
      <c r="MOI17" s="139"/>
      <c r="MOJ17" s="139"/>
      <c r="MOK17" s="139"/>
      <c r="MOL17" s="139"/>
      <c r="MOM17" s="139"/>
      <c r="MON17" s="139"/>
      <c r="MOO17" s="139"/>
      <c r="MOP17" s="139"/>
      <c r="MOQ17" s="139"/>
      <c r="MOR17" s="139"/>
      <c r="MOS17" s="139"/>
      <c r="MOT17" s="139"/>
      <c r="MOU17" s="139"/>
      <c r="MOV17" s="139"/>
      <c r="MOW17" s="139"/>
      <c r="MOX17" s="139"/>
      <c r="MOY17" s="139"/>
      <c r="MOZ17" s="139"/>
      <c r="MPA17" s="139"/>
      <c r="MPB17" s="139"/>
      <c r="MPC17" s="139"/>
      <c r="MPD17" s="139"/>
      <c r="MPE17" s="139"/>
      <c r="MPF17" s="139"/>
      <c r="MPG17" s="139"/>
      <c r="MPH17" s="139"/>
      <c r="MPI17" s="139"/>
      <c r="MPJ17" s="139"/>
      <c r="MPK17" s="139"/>
      <c r="MPL17" s="139"/>
      <c r="MPM17" s="139"/>
      <c r="MPN17" s="139"/>
      <c r="MPO17" s="139"/>
      <c r="MPP17" s="139"/>
      <c r="MPQ17" s="139"/>
      <c r="MPR17" s="139"/>
      <c r="MPS17" s="139"/>
      <c r="MPT17" s="139"/>
      <c r="MPU17" s="139"/>
      <c r="MPV17" s="139"/>
      <c r="MPW17" s="139"/>
      <c r="MPX17" s="139"/>
      <c r="MPY17" s="139"/>
      <c r="MPZ17" s="139"/>
      <c r="MQA17" s="139"/>
      <c r="MQB17" s="139"/>
      <c r="MQC17" s="139"/>
      <c r="MQD17" s="139"/>
      <c r="MQE17" s="139"/>
      <c r="MQF17" s="139"/>
      <c r="MQG17" s="139"/>
      <c r="MQH17" s="139"/>
      <c r="MQI17" s="139"/>
      <c r="MQJ17" s="139"/>
      <c r="MQK17" s="139"/>
      <c r="MQL17" s="139"/>
      <c r="MQM17" s="139"/>
      <c r="MQN17" s="139"/>
      <c r="MQO17" s="139"/>
      <c r="MQP17" s="139"/>
      <c r="MQQ17" s="139"/>
      <c r="MQR17" s="139"/>
      <c r="MQS17" s="139"/>
      <c r="MQT17" s="139"/>
      <c r="MQU17" s="139"/>
      <c r="MQV17" s="139"/>
      <c r="MQW17" s="139"/>
      <c r="MQX17" s="139"/>
      <c r="MQY17" s="139"/>
      <c r="MQZ17" s="139"/>
      <c r="MRA17" s="139"/>
      <c r="MRB17" s="139"/>
      <c r="MRC17" s="139"/>
      <c r="MRD17" s="139"/>
      <c r="MRE17" s="139"/>
      <c r="MRF17" s="139"/>
      <c r="MRG17" s="139"/>
      <c r="MRH17" s="139"/>
      <c r="MRI17" s="139"/>
      <c r="MRJ17" s="139"/>
      <c r="MRK17" s="139"/>
      <c r="MRL17" s="139"/>
      <c r="MRM17" s="139"/>
      <c r="MRN17" s="139"/>
      <c r="MRO17" s="139"/>
      <c r="MRP17" s="139"/>
      <c r="MRQ17" s="139"/>
      <c r="MRR17" s="139"/>
      <c r="MRS17" s="139"/>
      <c r="MRT17" s="139"/>
      <c r="MRU17" s="139"/>
      <c r="MRV17" s="139"/>
      <c r="MRW17" s="139"/>
      <c r="MRX17" s="139"/>
      <c r="MRY17" s="139"/>
      <c r="MRZ17" s="139"/>
      <c r="MSA17" s="139"/>
      <c r="MSB17" s="139"/>
      <c r="MSC17" s="139"/>
      <c r="MSD17" s="139"/>
      <c r="MSE17" s="139"/>
      <c r="MSF17" s="139"/>
      <c r="MSG17" s="139"/>
      <c r="MSH17" s="139"/>
      <c r="MSI17" s="139"/>
      <c r="MSJ17" s="139"/>
      <c r="MSK17" s="139"/>
      <c r="MSL17" s="139"/>
      <c r="MSM17" s="139"/>
      <c r="MSN17" s="139"/>
      <c r="MSO17" s="139"/>
      <c r="MSP17" s="139"/>
      <c r="MSQ17" s="139"/>
      <c r="MSR17" s="139"/>
      <c r="MSS17" s="139"/>
      <c r="MST17" s="139"/>
      <c r="MSU17" s="139"/>
      <c r="MSV17" s="139"/>
      <c r="MSW17" s="139"/>
      <c r="MSX17" s="139"/>
      <c r="MSY17" s="139"/>
      <c r="MSZ17" s="139"/>
      <c r="MTA17" s="139"/>
      <c r="MTB17" s="139"/>
      <c r="MTC17" s="139"/>
      <c r="MTD17" s="139"/>
      <c r="MTE17" s="139"/>
      <c r="MTF17" s="139"/>
      <c r="MTG17" s="139"/>
      <c r="MTH17" s="139"/>
      <c r="MTI17" s="139"/>
      <c r="MTJ17" s="139"/>
      <c r="MTK17" s="139"/>
      <c r="MTL17" s="139"/>
      <c r="MTM17" s="139"/>
      <c r="MTN17" s="139"/>
      <c r="MTO17" s="139"/>
      <c r="MTP17" s="139"/>
      <c r="MTQ17" s="139"/>
      <c r="MTR17" s="139"/>
      <c r="MTS17" s="139"/>
      <c r="MTT17" s="139"/>
      <c r="MTU17" s="139"/>
      <c r="MTV17" s="139"/>
      <c r="MTW17" s="139"/>
      <c r="MTX17" s="139"/>
      <c r="MTY17" s="139"/>
      <c r="MTZ17" s="139"/>
      <c r="MUA17" s="139"/>
      <c r="MUB17" s="139"/>
      <c r="MUC17" s="139"/>
      <c r="MUD17" s="139"/>
      <c r="MUE17" s="139"/>
      <c r="MUF17" s="139"/>
      <c r="MUG17" s="139"/>
      <c r="MUH17" s="139"/>
      <c r="MUI17" s="139"/>
      <c r="MUJ17" s="139"/>
      <c r="MUK17" s="139"/>
      <c r="MUL17" s="139"/>
      <c r="MUM17" s="139"/>
      <c r="MUN17" s="139"/>
      <c r="MUO17" s="139"/>
      <c r="MUP17" s="139"/>
      <c r="MUQ17" s="139"/>
      <c r="MUR17" s="139"/>
      <c r="MUS17" s="139"/>
      <c r="MUT17" s="139"/>
      <c r="MUU17" s="139"/>
      <c r="MUV17" s="139"/>
      <c r="MUW17" s="139"/>
      <c r="MUX17" s="139"/>
      <c r="MUY17" s="139"/>
      <c r="MUZ17" s="139"/>
      <c r="MVA17" s="139"/>
      <c r="MVB17" s="139"/>
      <c r="MVC17" s="139"/>
      <c r="MVD17" s="139"/>
      <c r="MVE17" s="139"/>
      <c r="MVF17" s="139"/>
      <c r="MVG17" s="139"/>
      <c r="MVH17" s="139"/>
      <c r="MVI17" s="139"/>
      <c r="MVJ17" s="139"/>
      <c r="MVK17" s="139"/>
      <c r="MVL17" s="139"/>
      <c r="MVM17" s="139"/>
      <c r="MVN17" s="139"/>
      <c r="MVO17" s="139"/>
      <c r="MVP17" s="139"/>
      <c r="MVQ17" s="139"/>
      <c r="MVR17" s="139"/>
      <c r="MVS17" s="139"/>
      <c r="MVT17" s="139"/>
      <c r="MVU17" s="139"/>
      <c r="MVV17" s="139"/>
      <c r="MVW17" s="139"/>
      <c r="MVX17" s="139"/>
      <c r="MVY17" s="139"/>
      <c r="MVZ17" s="139"/>
      <c r="MWA17" s="139"/>
      <c r="MWB17" s="139"/>
      <c r="MWC17" s="139"/>
      <c r="MWD17" s="139"/>
      <c r="MWE17" s="139"/>
      <c r="MWF17" s="139"/>
      <c r="MWG17" s="139"/>
      <c r="MWH17" s="139"/>
      <c r="MWI17" s="139"/>
      <c r="MWJ17" s="139"/>
      <c r="MWK17" s="139"/>
      <c r="MWL17" s="139"/>
      <c r="MWM17" s="139"/>
      <c r="MWN17" s="139"/>
      <c r="MWO17" s="139"/>
      <c r="MWP17" s="139"/>
      <c r="MWQ17" s="139"/>
      <c r="MWR17" s="139"/>
      <c r="MWS17" s="139"/>
      <c r="MWT17" s="139"/>
      <c r="MWU17" s="139"/>
      <c r="MWV17" s="139"/>
      <c r="MWW17" s="139"/>
      <c r="MWX17" s="139"/>
      <c r="MWY17" s="139"/>
      <c r="MWZ17" s="139"/>
      <c r="MXA17" s="139"/>
      <c r="MXB17" s="139"/>
      <c r="MXC17" s="139"/>
      <c r="MXD17" s="139"/>
      <c r="MXE17" s="139"/>
      <c r="MXF17" s="139"/>
      <c r="MXG17" s="139"/>
      <c r="MXH17" s="139"/>
      <c r="MXI17" s="139"/>
      <c r="MXJ17" s="139"/>
      <c r="MXK17" s="139"/>
      <c r="MXL17" s="139"/>
      <c r="MXM17" s="139"/>
      <c r="MXN17" s="139"/>
      <c r="MXO17" s="139"/>
      <c r="MXP17" s="139"/>
      <c r="MXQ17" s="139"/>
      <c r="MXR17" s="139"/>
      <c r="MXS17" s="139"/>
      <c r="MXT17" s="139"/>
      <c r="MXU17" s="139"/>
      <c r="MXV17" s="139"/>
      <c r="MXW17" s="139"/>
      <c r="MXX17" s="139"/>
      <c r="MXY17" s="139"/>
      <c r="MXZ17" s="139"/>
      <c r="MYA17" s="139"/>
      <c r="MYB17" s="139"/>
      <c r="MYC17" s="139"/>
      <c r="MYD17" s="139"/>
      <c r="MYE17" s="139"/>
      <c r="MYF17" s="139"/>
      <c r="MYG17" s="139"/>
      <c r="MYH17" s="139"/>
      <c r="MYI17" s="139"/>
      <c r="MYJ17" s="139"/>
      <c r="MYK17" s="139"/>
      <c r="MYL17" s="139"/>
      <c r="MYM17" s="139"/>
      <c r="MYN17" s="139"/>
      <c r="MYO17" s="139"/>
      <c r="MYP17" s="139"/>
      <c r="MYQ17" s="139"/>
      <c r="MYR17" s="139"/>
      <c r="MYS17" s="139"/>
      <c r="MYT17" s="139"/>
      <c r="MYU17" s="139"/>
      <c r="MYV17" s="139"/>
      <c r="MYW17" s="139"/>
      <c r="MYX17" s="139"/>
      <c r="MYY17" s="139"/>
      <c r="MYZ17" s="139"/>
      <c r="MZA17" s="139"/>
      <c r="MZB17" s="139"/>
      <c r="MZC17" s="139"/>
      <c r="MZD17" s="139"/>
      <c r="MZE17" s="139"/>
      <c r="MZF17" s="139"/>
      <c r="MZG17" s="139"/>
      <c r="MZH17" s="139"/>
      <c r="MZI17" s="139"/>
      <c r="MZJ17" s="139"/>
      <c r="MZK17" s="139"/>
      <c r="MZL17" s="139"/>
      <c r="MZM17" s="139"/>
      <c r="MZN17" s="139"/>
      <c r="MZO17" s="139"/>
      <c r="MZP17" s="139"/>
      <c r="MZQ17" s="139"/>
      <c r="MZR17" s="139"/>
      <c r="MZS17" s="139"/>
      <c r="MZT17" s="139"/>
      <c r="MZU17" s="139"/>
      <c r="MZV17" s="139"/>
      <c r="MZW17" s="139"/>
      <c r="MZX17" s="139"/>
      <c r="MZY17" s="139"/>
      <c r="MZZ17" s="139"/>
      <c r="NAA17" s="139"/>
      <c r="NAB17" s="139"/>
      <c r="NAC17" s="139"/>
      <c r="NAD17" s="139"/>
      <c r="NAE17" s="139"/>
      <c r="NAF17" s="139"/>
      <c r="NAG17" s="139"/>
      <c r="NAH17" s="139"/>
      <c r="NAI17" s="139"/>
      <c r="NAJ17" s="139"/>
      <c r="NAK17" s="139"/>
      <c r="NAL17" s="139"/>
      <c r="NAM17" s="139"/>
      <c r="NAN17" s="139"/>
      <c r="NAO17" s="139"/>
      <c r="NAP17" s="139"/>
      <c r="NAQ17" s="139"/>
      <c r="NAR17" s="139"/>
      <c r="NAS17" s="139"/>
      <c r="NAT17" s="139"/>
      <c r="NAU17" s="139"/>
      <c r="NAV17" s="139"/>
      <c r="NAW17" s="139"/>
      <c r="NAX17" s="139"/>
      <c r="NAY17" s="139"/>
      <c r="NAZ17" s="139"/>
      <c r="NBA17" s="139"/>
      <c r="NBB17" s="139"/>
      <c r="NBC17" s="139"/>
      <c r="NBD17" s="139"/>
      <c r="NBE17" s="139"/>
      <c r="NBF17" s="139"/>
      <c r="NBG17" s="139"/>
      <c r="NBH17" s="139"/>
      <c r="NBI17" s="139"/>
      <c r="NBJ17" s="139"/>
      <c r="NBK17" s="139"/>
      <c r="NBL17" s="139"/>
      <c r="NBM17" s="139"/>
      <c r="NBN17" s="139"/>
      <c r="NBO17" s="139"/>
      <c r="NBP17" s="139"/>
      <c r="NBQ17" s="139"/>
      <c r="NBR17" s="139"/>
      <c r="NBS17" s="139"/>
      <c r="NBT17" s="139"/>
      <c r="NBU17" s="139"/>
      <c r="NBV17" s="139"/>
      <c r="NBW17" s="139"/>
      <c r="NBX17" s="139"/>
      <c r="NBY17" s="139"/>
      <c r="NBZ17" s="139"/>
      <c r="NCA17" s="139"/>
      <c r="NCB17" s="139"/>
      <c r="NCC17" s="139"/>
      <c r="NCD17" s="139"/>
      <c r="NCE17" s="139"/>
      <c r="NCF17" s="139"/>
      <c r="NCG17" s="139"/>
      <c r="NCH17" s="139"/>
      <c r="NCI17" s="139"/>
      <c r="NCJ17" s="139"/>
      <c r="NCK17" s="139"/>
      <c r="NCL17" s="139"/>
      <c r="NCM17" s="139"/>
      <c r="NCN17" s="139"/>
      <c r="NCO17" s="139"/>
      <c r="NCP17" s="139"/>
      <c r="NCQ17" s="139"/>
      <c r="NCR17" s="139"/>
      <c r="NCS17" s="139"/>
      <c r="NCT17" s="139"/>
      <c r="NCU17" s="139"/>
      <c r="NCV17" s="139"/>
      <c r="NCW17" s="139"/>
      <c r="NCX17" s="139"/>
      <c r="NCY17" s="139"/>
      <c r="NCZ17" s="139"/>
      <c r="NDA17" s="139"/>
      <c r="NDB17" s="139"/>
      <c r="NDC17" s="139"/>
      <c r="NDD17" s="139"/>
      <c r="NDE17" s="139"/>
      <c r="NDF17" s="139"/>
      <c r="NDG17" s="139"/>
      <c r="NDH17" s="139"/>
      <c r="NDI17" s="139"/>
      <c r="NDJ17" s="139"/>
      <c r="NDK17" s="139"/>
      <c r="NDL17" s="139"/>
      <c r="NDM17" s="139"/>
      <c r="NDN17" s="139"/>
      <c r="NDO17" s="139"/>
      <c r="NDP17" s="139"/>
      <c r="NDQ17" s="139"/>
      <c r="NDR17" s="139"/>
      <c r="NDS17" s="139"/>
      <c r="NDT17" s="139"/>
      <c r="NDU17" s="139"/>
      <c r="NDV17" s="139"/>
      <c r="NDW17" s="139"/>
      <c r="NDX17" s="139"/>
      <c r="NDY17" s="139"/>
      <c r="NDZ17" s="139"/>
      <c r="NEA17" s="139"/>
      <c r="NEB17" s="139"/>
      <c r="NEC17" s="139"/>
      <c r="NED17" s="139"/>
      <c r="NEE17" s="139"/>
      <c r="NEF17" s="139"/>
      <c r="NEG17" s="139"/>
      <c r="NEH17" s="139"/>
      <c r="NEI17" s="139"/>
      <c r="NEJ17" s="139"/>
      <c r="NEK17" s="139"/>
      <c r="NEL17" s="139"/>
      <c r="NEM17" s="139"/>
      <c r="NEN17" s="139"/>
      <c r="NEO17" s="139"/>
      <c r="NEP17" s="139"/>
      <c r="NEQ17" s="139"/>
      <c r="NER17" s="139"/>
      <c r="NES17" s="139"/>
      <c r="NET17" s="139"/>
      <c r="NEU17" s="139"/>
      <c r="NEV17" s="139"/>
      <c r="NEW17" s="139"/>
      <c r="NEX17" s="139"/>
      <c r="NEY17" s="139"/>
      <c r="NEZ17" s="139"/>
      <c r="NFA17" s="139"/>
      <c r="NFB17" s="139"/>
      <c r="NFC17" s="139"/>
      <c r="NFD17" s="139"/>
      <c r="NFE17" s="139"/>
      <c r="NFF17" s="139"/>
      <c r="NFG17" s="139"/>
      <c r="NFH17" s="139"/>
      <c r="NFI17" s="139"/>
      <c r="NFJ17" s="139"/>
      <c r="NFK17" s="139"/>
      <c r="NFL17" s="139"/>
      <c r="NFM17" s="139"/>
      <c r="NFN17" s="139"/>
      <c r="NFO17" s="139"/>
      <c r="NFP17" s="139"/>
      <c r="NFQ17" s="139"/>
      <c r="NFR17" s="139"/>
      <c r="NFS17" s="139"/>
      <c r="NFT17" s="139"/>
      <c r="NFU17" s="139"/>
      <c r="NFV17" s="139"/>
      <c r="NFW17" s="139"/>
      <c r="NFX17" s="139"/>
      <c r="NFY17" s="139"/>
      <c r="NFZ17" s="139"/>
      <c r="NGA17" s="139"/>
      <c r="NGB17" s="139"/>
      <c r="NGC17" s="139"/>
      <c r="NGD17" s="139"/>
      <c r="NGE17" s="139"/>
      <c r="NGF17" s="139"/>
      <c r="NGG17" s="139"/>
      <c r="NGH17" s="139"/>
      <c r="NGI17" s="139"/>
      <c r="NGJ17" s="139"/>
      <c r="NGK17" s="139"/>
      <c r="NGL17" s="139"/>
      <c r="NGM17" s="139"/>
      <c r="NGN17" s="139"/>
      <c r="NGO17" s="139"/>
      <c r="NGP17" s="139"/>
      <c r="NGQ17" s="139"/>
      <c r="NGR17" s="139"/>
      <c r="NGS17" s="139"/>
      <c r="NGT17" s="139"/>
      <c r="NGU17" s="139"/>
      <c r="NGV17" s="139"/>
      <c r="NGW17" s="139"/>
      <c r="NGX17" s="139"/>
      <c r="NGY17" s="139"/>
      <c r="NGZ17" s="139"/>
      <c r="NHA17" s="139"/>
      <c r="NHB17" s="139"/>
      <c r="NHC17" s="139"/>
      <c r="NHD17" s="139"/>
      <c r="NHE17" s="139"/>
      <c r="NHF17" s="139"/>
      <c r="NHG17" s="139"/>
      <c r="NHH17" s="139"/>
      <c r="NHI17" s="139"/>
      <c r="NHJ17" s="139"/>
      <c r="NHK17" s="139"/>
      <c r="NHL17" s="139"/>
      <c r="NHM17" s="139"/>
      <c r="NHN17" s="139"/>
      <c r="NHO17" s="139"/>
      <c r="NHP17" s="139"/>
      <c r="NHQ17" s="139"/>
      <c r="NHR17" s="139"/>
      <c r="NHS17" s="139"/>
      <c r="NHT17" s="139"/>
      <c r="NHU17" s="139"/>
      <c r="NHV17" s="139"/>
      <c r="NHW17" s="139"/>
      <c r="NHX17" s="139"/>
      <c r="NHY17" s="139"/>
      <c r="NHZ17" s="139"/>
      <c r="NIA17" s="139"/>
      <c r="NIB17" s="139"/>
      <c r="NIC17" s="139"/>
      <c r="NID17" s="139"/>
      <c r="NIE17" s="139"/>
      <c r="NIF17" s="139"/>
      <c r="NIG17" s="139"/>
      <c r="NIH17" s="139"/>
      <c r="NII17" s="139"/>
      <c r="NIJ17" s="139"/>
      <c r="NIK17" s="139"/>
      <c r="NIL17" s="139"/>
      <c r="NIM17" s="139"/>
      <c r="NIN17" s="139"/>
      <c r="NIO17" s="139"/>
      <c r="NIP17" s="139"/>
      <c r="NIQ17" s="139"/>
      <c r="NIR17" s="139"/>
      <c r="NIS17" s="139"/>
      <c r="NIT17" s="139"/>
      <c r="NIU17" s="139"/>
      <c r="NIV17" s="139"/>
      <c r="NIW17" s="139"/>
      <c r="NIX17" s="139"/>
      <c r="NIY17" s="139"/>
      <c r="NIZ17" s="139"/>
      <c r="NJA17" s="139"/>
      <c r="NJB17" s="139"/>
      <c r="NJC17" s="139"/>
      <c r="NJD17" s="139"/>
      <c r="NJE17" s="139"/>
      <c r="NJF17" s="139"/>
      <c r="NJG17" s="139"/>
      <c r="NJH17" s="139"/>
      <c r="NJI17" s="139"/>
      <c r="NJJ17" s="139"/>
      <c r="NJK17" s="139"/>
      <c r="NJL17" s="139"/>
      <c r="NJM17" s="139"/>
      <c r="NJN17" s="139"/>
      <c r="NJO17" s="139"/>
      <c r="NJP17" s="139"/>
      <c r="NJQ17" s="139"/>
      <c r="NJR17" s="139"/>
      <c r="NJS17" s="139"/>
      <c r="NJT17" s="139"/>
      <c r="NJU17" s="139"/>
      <c r="NJV17" s="139"/>
      <c r="NJW17" s="139"/>
      <c r="NJX17" s="139"/>
      <c r="NJY17" s="139"/>
      <c r="NJZ17" s="139"/>
      <c r="NKA17" s="139"/>
      <c r="NKB17" s="139"/>
      <c r="NKC17" s="139"/>
      <c r="NKD17" s="139"/>
      <c r="NKE17" s="139"/>
      <c r="NKF17" s="139"/>
      <c r="NKG17" s="139"/>
      <c r="NKH17" s="139"/>
      <c r="NKI17" s="139"/>
      <c r="NKJ17" s="139"/>
      <c r="NKK17" s="139"/>
      <c r="NKL17" s="139"/>
      <c r="NKM17" s="139"/>
      <c r="NKN17" s="139"/>
      <c r="NKO17" s="139"/>
      <c r="NKP17" s="139"/>
      <c r="NKQ17" s="139"/>
      <c r="NKR17" s="139"/>
      <c r="NKS17" s="139"/>
      <c r="NKT17" s="139"/>
      <c r="NKU17" s="139"/>
      <c r="NKV17" s="139"/>
      <c r="NKW17" s="139"/>
      <c r="NKX17" s="139"/>
      <c r="NKY17" s="139"/>
      <c r="NKZ17" s="139"/>
      <c r="NLA17" s="139"/>
      <c r="NLB17" s="139"/>
      <c r="NLC17" s="139"/>
      <c r="NLD17" s="139"/>
      <c r="NLE17" s="139"/>
      <c r="NLF17" s="139"/>
      <c r="NLG17" s="139"/>
      <c r="NLH17" s="139"/>
      <c r="NLI17" s="139"/>
      <c r="NLJ17" s="139"/>
      <c r="NLK17" s="139"/>
      <c r="NLL17" s="139"/>
      <c r="NLM17" s="139"/>
      <c r="NLN17" s="139"/>
      <c r="NLO17" s="139"/>
      <c r="NLP17" s="139"/>
      <c r="NLQ17" s="139"/>
      <c r="NLR17" s="139"/>
      <c r="NLS17" s="139"/>
      <c r="NLT17" s="139"/>
      <c r="NLU17" s="139"/>
      <c r="NLV17" s="139"/>
      <c r="NLW17" s="139"/>
      <c r="NLX17" s="139"/>
      <c r="NLY17" s="139"/>
      <c r="NLZ17" s="139"/>
      <c r="NMA17" s="139"/>
      <c r="NMB17" s="139"/>
      <c r="NMC17" s="139"/>
      <c r="NMD17" s="139"/>
      <c r="NME17" s="139"/>
      <c r="NMF17" s="139"/>
      <c r="NMG17" s="139"/>
      <c r="NMH17" s="139"/>
      <c r="NMI17" s="139"/>
      <c r="NMJ17" s="139"/>
      <c r="NMK17" s="139"/>
      <c r="NML17" s="139"/>
      <c r="NMM17" s="139"/>
      <c r="NMN17" s="139"/>
      <c r="NMO17" s="139"/>
      <c r="NMP17" s="139"/>
      <c r="NMQ17" s="139"/>
      <c r="NMR17" s="139"/>
      <c r="NMS17" s="139"/>
      <c r="NMT17" s="139"/>
      <c r="NMU17" s="139"/>
      <c r="NMV17" s="139"/>
      <c r="NMW17" s="139"/>
      <c r="NMX17" s="139"/>
      <c r="NMY17" s="139"/>
      <c r="NMZ17" s="139"/>
      <c r="NNA17" s="139"/>
      <c r="NNB17" s="139"/>
      <c r="NNC17" s="139"/>
      <c r="NND17" s="139"/>
      <c r="NNE17" s="139"/>
      <c r="NNF17" s="139"/>
      <c r="NNG17" s="139"/>
      <c r="NNH17" s="139"/>
      <c r="NNI17" s="139"/>
      <c r="NNJ17" s="139"/>
      <c r="NNK17" s="139"/>
      <c r="NNL17" s="139"/>
      <c r="NNM17" s="139"/>
      <c r="NNN17" s="139"/>
      <c r="NNO17" s="139"/>
      <c r="NNP17" s="139"/>
      <c r="NNQ17" s="139"/>
      <c r="NNR17" s="139"/>
      <c r="NNS17" s="139"/>
      <c r="NNT17" s="139"/>
      <c r="NNU17" s="139"/>
      <c r="NNV17" s="139"/>
      <c r="NNW17" s="139"/>
      <c r="NNX17" s="139"/>
      <c r="NNY17" s="139"/>
      <c r="NNZ17" s="139"/>
      <c r="NOA17" s="139"/>
      <c r="NOB17" s="139"/>
      <c r="NOC17" s="139"/>
      <c r="NOD17" s="139"/>
      <c r="NOE17" s="139"/>
      <c r="NOF17" s="139"/>
      <c r="NOG17" s="139"/>
      <c r="NOH17" s="139"/>
      <c r="NOI17" s="139"/>
      <c r="NOJ17" s="139"/>
      <c r="NOK17" s="139"/>
      <c r="NOL17" s="139"/>
      <c r="NOM17" s="139"/>
      <c r="NON17" s="139"/>
      <c r="NOO17" s="139"/>
      <c r="NOP17" s="139"/>
      <c r="NOQ17" s="139"/>
      <c r="NOR17" s="139"/>
      <c r="NOS17" s="139"/>
      <c r="NOT17" s="139"/>
      <c r="NOU17" s="139"/>
      <c r="NOV17" s="139"/>
      <c r="NOW17" s="139"/>
      <c r="NOX17" s="139"/>
      <c r="NOY17" s="139"/>
      <c r="NOZ17" s="139"/>
      <c r="NPA17" s="139"/>
      <c r="NPB17" s="139"/>
      <c r="NPC17" s="139"/>
      <c r="NPD17" s="139"/>
      <c r="NPE17" s="139"/>
      <c r="NPF17" s="139"/>
      <c r="NPG17" s="139"/>
      <c r="NPH17" s="139"/>
      <c r="NPI17" s="139"/>
      <c r="NPJ17" s="139"/>
      <c r="NPK17" s="139"/>
      <c r="NPL17" s="139"/>
      <c r="NPM17" s="139"/>
      <c r="NPN17" s="139"/>
      <c r="NPO17" s="139"/>
      <c r="NPP17" s="139"/>
      <c r="NPQ17" s="139"/>
      <c r="NPR17" s="139"/>
      <c r="NPS17" s="139"/>
      <c r="NPT17" s="139"/>
      <c r="NPU17" s="139"/>
      <c r="NPV17" s="139"/>
      <c r="NPW17" s="139"/>
      <c r="NPX17" s="139"/>
      <c r="NPY17" s="139"/>
      <c r="NPZ17" s="139"/>
      <c r="NQA17" s="139"/>
      <c r="NQB17" s="139"/>
      <c r="NQC17" s="139"/>
      <c r="NQD17" s="139"/>
      <c r="NQE17" s="139"/>
      <c r="NQF17" s="139"/>
      <c r="NQG17" s="139"/>
      <c r="NQH17" s="139"/>
      <c r="NQI17" s="139"/>
      <c r="NQJ17" s="139"/>
      <c r="NQK17" s="139"/>
      <c r="NQL17" s="139"/>
      <c r="NQM17" s="139"/>
      <c r="NQN17" s="139"/>
      <c r="NQO17" s="139"/>
      <c r="NQP17" s="139"/>
      <c r="NQQ17" s="139"/>
      <c r="NQR17" s="139"/>
      <c r="NQS17" s="139"/>
      <c r="NQT17" s="139"/>
      <c r="NQU17" s="139"/>
      <c r="NQV17" s="139"/>
      <c r="NQW17" s="139"/>
      <c r="NQX17" s="139"/>
      <c r="NQY17" s="139"/>
      <c r="NQZ17" s="139"/>
      <c r="NRA17" s="139"/>
      <c r="NRB17" s="139"/>
      <c r="NRC17" s="139"/>
      <c r="NRD17" s="139"/>
      <c r="NRE17" s="139"/>
      <c r="NRF17" s="139"/>
      <c r="NRG17" s="139"/>
      <c r="NRH17" s="139"/>
      <c r="NRI17" s="139"/>
      <c r="NRJ17" s="139"/>
      <c r="NRK17" s="139"/>
      <c r="NRL17" s="139"/>
      <c r="NRM17" s="139"/>
      <c r="NRN17" s="139"/>
      <c r="NRO17" s="139"/>
      <c r="NRP17" s="139"/>
      <c r="NRQ17" s="139"/>
      <c r="NRR17" s="139"/>
      <c r="NRS17" s="139"/>
      <c r="NRT17" s="139"/>
      <c r="NRU17" s="139"/>
      <c r="NRV17" s="139"/>
      <c r="NRW17" s="139"/>
      <c r="NRX17" s="139"/>
      <c r="NRY17" s="139"/>
      <c r="NRZ17" s="139"/>
      <c r="NSA17" s="139"/>
      <c r="NSB17" s="139"/>
      <c r="NSC17" s="139"/>
      <c r="NSD17" s="139"/>
      <c r="NSE17" s="139"/>
      <c r="NSF17" s="139"/>
      <c r="NSG17" s="139"/>
      <c r="NSH17" s="139"/>
      <c r="NSI17" s="139"/>
      <c r="NSJ17" s="139"/>
      <c r="NSK17" s="139"/>
      <c r="NSL17" s="139"/>
      <c r="NSM17" s="139"/>
      <c r="NSN17" s="139"/>
      <c r="NSO17" s="139"/>
      <c r="NSP17" s="139"/>
      <c r="NSQ17" s="139"/>
      <c r="NSR17" s="139"/>
      <c r="NSS17" s="139"/>
      <c r="NST17" s="139"/>
      <c r="NSU17" s="139"/>
      <c r="NSV17" s="139"/>
      <c r="NSW17" s="139"/>
      <c r="NSX17" s="139"/>
      <c r="NSY17" s="139"/>
      <c r="NSZ17" s="139"/>
      <c r="NTA17" s="139"/>
      <c r="NTB17" s="139"/>
      <c r="NTC17" s="139"/>
      <c r="NTD17" s="139"/>
      <c r="NTE17" s="139"/>
      <c r="NTF17" s="139"/>
      <c r="NTG17" s="139"/>
      <c r="NTH17" s="139"/>
      <c r="NTI17" s="139"/>
      <c r="NTJ17" s="139"/>
      <c r="NTK17" s="139"/>
      <c r="NTL17" s="139"/>
      <c r="NTM17" s="139"/>
      <c r="NTN17" s="139"/>
      <c r="NTO17" s="139"/>
      <c r="NTP17" s="139"/>
      <c r="NTQ17" s="139"/>
      <c r="NTR17" s="139"/>
      <c r="NTS17" s="139"/>
      <c r="NTT17" s="139"/>
      <c r="NTU17" s="139"/>
      <c r="NTV17" s="139"/>
      <c r="NTW17" s="139"/>
      <c r="NTX17" s="139"/>
      <c r="NTY17" s="139"/>
      <c r="NTZ17" s="139"/>
      <c r="NUA17" s="139"/>
      <c r="NUB17" s="139"/>
      <c r="NUC17" s="139"/>
      <c r="NUD17" s="139"/>
      <c r="NUE17" s="139"/>
      <c r="NUF17" s="139"/>
      <c r="NUG17" s="139"/>
      <c r="NUH17" s="139"/>
      <c r="NUI17" s="139"/>
      <c r="NUJ17" s="139"/>
      <c r="NUK17" s="139"/>
      <c r="NUL17" s="139"/>
      <c r="NUM17" s="139"/>
      <c r="NUN17" s="139"/>
      <c r="NUO17" s="139"/>
      <c r="NUP17" s="139"/>
      <c r="NUQ17" s="139"/>
      <c r="NUR17" s="139"/>
      <c r="NUS17" s="139"/>
      <c r="NUT17" s="139"/>
      <c r="NUU17" s="139"/>
      <c r="NUV17" s="139"/>
      <c r="NUW17" s="139"/>
      <c r="NUX17" s="139"/>
      <c r="NUY17" s="139"/>
      <c r="NUZ17" s="139"/>
      <c r="NVA17" s="139"/>
      <c r="NVB17" s="139"/>
      <c r="NVC17" s="139"/>
      <c r="NVD17" s="139"/>
      <c r="NVE17" s="139"/>
      <c r="NVF17" s="139"/>
      <c r="NVG17" s="139"/>
      <c r="NVH17" s="139"/>
      <c r="NVI17" s="139"/>
      <c r="NVJ17" s="139"/>
      <c r="NVK17" s="139"/>
      <c r="NVL17" s="139"/>
      <c r="NVM17" s="139"/>
      <c r="NVN17" s="139"/>
      <c r="NVO17" s="139"/>
      <c r="NVP17" s="139"/>
      <c r="NVQ17" s="139"/>
      <c r="NVR17" s="139"/>
      <c r="NVS17" s="139"/>
      <c r="NVT17" s="139"/>
      <c r="NVU17" s="139"/>
      <c r="NVV17" s="139"/>
      <c r="NVW17" s="139"/>
      <c r="NVX17" s="139"/>
      <c r="NVY17" s="139"/>
      <c r="NVZ17" s="139"/>
      <c r="NWA17" s="139"/>
      <c r="NWB17" s="139"/>
      <c r="NWC17" s="139"/>
      <c r="NWD17" s="139"/>
      <c r="NWE17" s="139"/>
      <c r="NWF17" s="139"/>
      <c r="NWG17" s="139"/>
      <c r="NWH17" s="139"/>
      <c r="NWI17" s="139"/>
      <c r="NWJ17" s="139"/>
      <c r="NWK17" s="139"/>
      <c r="NWL17" s="139"/>
      <c r="NWM17" s="139"/>
      <c r="NWN17" s="139"/>
      <c r="NWO17" s="139"/>
      <c r="NWP17" s="139"/>
      <c r="NWQ17" s="139"/>
      <c r="NWR17" s="139"/>
      <c r="NWS17" s="139"/>
      <c r="NWT17" s="139"/>
      <c r="NWU17" s="139"/>
      <c r="NWV17" s="139"/>
      <c r="NWW17" s="139"/>
      <c r="NWX17" s="139"/>
      <c r="NWY17" s="139"/>
      <c r="NWZ17" s="139"/>
      <c r="NXA17" s="139"/>
      <c r="NXB17" s="139"/>
      <c r="NXC17" s="139"/>
      <c r="NXD17" s="139"/>
      <c r="NXE17" s="139"/>
      <c r="NXF17" s="139"/>
      <c r="NXG17" s="139"/>
      <c r="NXH17" s="139"/>
      <c r="NXI17" s="139"/>
      <c r="NXJ17" s="139"/>
      <c r="NXK17" s="139"/>
      <c r="NXL17" s="139"/>
      <c r="NXM17" s="139"/>
      <c r="NXN17" s="139"/>
      <c r="NXO17" s="139"/>
      <c r="NXP17" s="139"/>
      <c r="NXQ17" s="139"/>
      <c r="NXR17" s="139"/>
      <c r="NXS17" s="139"/>
      <c r="NXT17" s="139"/>
      <c r="NXU17" s="139"/>
      <c r="NXV17" s="139"/>
      <c r="NXW17" s="139"/>
      <c r="NXX17" s="139"/>
      <c r="NXY17" s="139"/>
      <c r="NXZ17" s="139"/>
      <c r="NYA17" s="139"/>
      <c r="NYB17" s="139"/>
      <c r="NYC17" s="139"/>
      <c r="NYD17" s="139"/>
      <c r="NYE17" s="139"/>
      <c r="NYF17" s="139"/>
      <c r="NYG17" s="139"/>
      <c r="NYH17" s="139"/>
      <c r="NYI17" s="139"/>
      <c r="NYJ17" s="139"/>
      <c r="NYK17" s="139"/>
      <c r="NYL17" s="139"/>
      <c r="NYM17" s="139"/>
      <c r="NYN17" s="139"/>
      <c r="NYO17" s="139"/>
      <c r="NYP17" s="139"/>
      <c r="NYQ17" s="139"/>
      <c r="NYR17" s="139"/>
      <c r="NYS17" s="139"/>
      <c r="NYT17" s="139"/>
      <c r="NYU17" s="139"/>
      <c r="NYV17" s="139"/>
      <c r="NYW17" s="139"/>
      <c r="NYX17" s="139"/>
      <c r="NYY17" s="139"/>
      <c r="NYZ17" s="139"/>
      <c r="NZA17" s="139"/>
      <c r="NZB17" s="139"/>
      <c r="NZC17" s="139"/>
      <c r="NZD17" s="139"/>
      <c r="NZE17" s="139"/>
      <c r="NZF17" s="139"/>
      <c r="NZG17" s="139"/>
      <c r="NZH17" s="139"/>
      <c r="NZI17" s="139"/>
      <c r="NZJ17" s="139"/>
      <c r="NZK17" s="139"/>
      <c r="NZL17" s="139"/>
      <c r="NZM17" s="139"/>
      <c r="NZN17" s="139"/>
      <c r="NZO17" s="139"/>
      <c r="NZP17" s="139"/>
      <c r="NZQ17" s="139"/>
      <c r="NZR17" s="139"/>
      <c r="NZS17" s="139"/>
      <c r="NZT17" s="139"/>
      <c r="NZU17" s="139"/>
      <c r="NZV17" s="139"/>
      <c r="NZW17" s="139"/>
      <c r="NZX17" s="139"/>
      <c r="NZY17" s="139"/>
      <c r="NZZ17" s="139"/>
      <c r="OAA17" s="139"/>
      <c r="OAB17" s="139"/>
      <c r="OAC17" s="139"/>
      <c r="OAD17" s="139"/>
      <c r="OAE17" s="139"/>
      <c r="OAF17" s="139"/>
      <c r="OAG17" s="139"/>
      <c r="OAH17" s="139"/>
      <c r="OAI17" s="139"/>
      <c r="OAJ17" s="139"/>
      <c r="OAK17" s="139"/>
      <c r="OAL17" s="139"/>
      <c r="OAM17" s="139"/>
      <c r="OAN17" s="139"/>
      <c r="OAO17" s="139"/>
      <c r="OAP17" s="139"/>
      <c r="OAQ17" s="139"/>
      <c r="OAR17" s="139"/>
      <c r="OAS17" s="139"/>
      <c r="OAT17" s="139"/>
      <c r="OAU17" s="139"/>
      <c r="OAV17" s="139"/>
      <c r="OAW17" s="139"/>
      <c r="OAX17" s="139"/>
      <c r="OAY17" s="139"/>
      <c r="OAZ17" s="139"/>
      <c r="OBA17" s="139"/>
      <c r="OBB17" s="139"/>
      <c r="OBC17" s="139"/>
      <c r="OBD17" s="139"/>
      <c r="OBE17" s="139"/>
      <c r="OBF17" s="139"/>
      <c r="OBG17" s="139"/>
      <c r="OBH17" s="139"/>
      <c r="OBI17" s="139"/>
      <c r="OBJ17" s="139"/>
      <c r="OBK17" s="139"/>
      <c r="OBL17" s="139"/>
      <c r="OBM17" s="139"/>
      <c r="OBN17" s="139"/>
      <c r="OBO17" s="139"/>
      <c r="OBP17" s="139"/>
      <c r="OBQ17" s="139"/>
      <c r="OBR17" s="139"/>
      <c r="OBS17" s="139"/>
      <c r="OBT17" s="139"/>
      <c r="OBU17" s="139"/>
      <c r="OBV17" s="139"/>
      <c r="OBW17" s="139"/>
      <c r="OBX17" s="139"/>
      <c r="OBY17" s="139"/>
      <c r="OBZ17" s="139"/>
      <c r="OCA17" s="139"/>
      <c r="OCB17" s="139"/>
      <c r="OCC17" s="139"/>
      <c r="OCD17" s="139"/>
      <c r="OCE17" s="139"/>
      <c r="OCF17" s="139"/>
      <c r="OCG17" s="139"/>
      <c r="OCH17" s="139"/>
      <c r="OCI17" s="139"/>
      <c r="OCJ17" s="139"/>
      <c r="OCK17" s="139"/>
      <c r="OCL17" s="139"/>
      <c r="OCM17" s="139"/>
      <c r="OCN17" s="139"/>
      <c r="OCO17" s="139"/>
      <c r="OCP17" s="139"/>
      <c r="OCQ17" s="139"/>
      <c r="OCR17" s="139"/>
      <c r="OCS17" s="139"/>
      <c r="OCT17" s="139"/>
      <c r="OCU17" s="139"/>
      <c r="OCV17" s="139"/>
      <c r="OCW17" s="139"/>
      <c r="OCX17" s="139"/>
      <c r="OCY17" s="139"/>
      <c r="OCZ17" s="139"/>
      <c r="ODA17" s="139"/>
      <c r="ODB17" s="139"/>
      <c r="ODC17" s="139"/>
      <c r="ODD17" s="139"/>
      <c r="ODE17" s="139"/>
      <c r="ODF17" s="139"/>
      <c r="ODG17" s="139"/>
      <c r="ODH17" s="139"/>
      <c r="ODI17" s="139"/>
      <c r="ODJ17" s="139"/>
      <c r="ODK17" s="139"/>
      <c r="ODL17" s="139"/>
      <c r="ODM17" s="139"/>
      <c r="ODN17" s="139"/>
      <c r="ODO17" s="139"/>
      <c r="ODP17" s="139"/>
      <c r="ODQ17" s="139"/>
      <c r="ODR17" s="139"/>
      <c r="ODS17" s="139"/>
      <c r="ODT17" s="139"/>
      <c r="ODU17" s="139"/>
      <c r="ODV17" s="139"/>
      <c r="ODW17" s="139"/>
      <c r="ODX17" s="139"/>
      <c r="ODY17" s="139"/>
      <c r="ODZ17" s="139"/>
      <c r="OEA17" s="139"/>
      <c r="OEB17" s="139"/>
      <c r="OEC17" s="139"/>
      <c r="OED17" s="139"/>
      <c r="OEE17" s="139"/>
      <c r="OEF17" s="139"/>
      <c r="OEG17" s="139"/>
      <c r="OEH17" s="139"/>
      <c r="OEI17" s="139"/>
      <c r="OEJ17" s="139"/>
      <c r="OEK17" s="139"/>
      <c r="OEL17" s="139"/>
      <c r="OEM17" s="139"/>
      <c r="OEN17" s="139"/>
      <c r="OEO17" s="139"/>
      <c r="OEP17" s="139"/>
      <c r="OEQ17" s="139"/>
      <c r="OER17" s="139"/>
      <c r="OES17" s="139"/>
      <c r="OET17" s="139"/>
      <c r="OEU17" s="139"/>
      <c r="OEV17" s="139"/>
      <c r="OEW17" s="139"/>
      <c r="OEX17" s="139"/>
      <c r="OEY17" s="139"/>
      <c r="OEZ17" s="139"/>
      <c r="OFA17" s="139"/>
      <c r="OFB17" s="139"/>
      <c r="OFC17" s="139"/>
      <c r="OFD17" s="139"/>
      <c r="OFE17" s="139"/>
      <c r="OFF17" s="139"/>
      <c r="OFG17" s="139"/>
      <c r="OFH17" s="139"/>
      <c r="OFI17" s="139"/>
      <c r="OFJ17" s="139"/>
      <c r="OFK17" s="139"/>
      <c r="OFL17" s="139"/>
      <c r="OFM17" s="139"/>
      <c r="OFN17" s="139"/>
      <c r="OFO17" s="139"/>
      <c r="OFP17" s="139"/>
      <c r="OFQ17" s="139"/>
      <c r="OFR17" s="139"/>
      <c r="OFS17" s="139"/>
      <c r="OFT17" s="139"/>
      <c r="OFU17" s="139"/>
      <c r="OFV17" s="139"/>
      <c r="OFW17" s="139"/>
      <c r="OFX17" s="139"/>
      <c r="OFY17" s="139"/>
      <c r="OFZ17" s="139"/>
      <c r="OGA17" s="139"/>
      <c r="OGB17" s="139"/>
      <c r="OGC17" s="139"/>
      <c r="OGD17" s="139"/>
      <c r="OGE17" s="139"/>
      <c r="OGF17" s="139"/>
      <c r="OGG17" s="139"/>
      <c r="OGH17" s="139"/>
      <c r="OGI17" s="139"/>
      <c r="OGJ17" s="139"/>
      <c r="OGK17" s="139"/>
      <c r="OGL17" s="139"/>
      <c r="OGM17" s="139"/>
      <c r="OGN17" s="139"/>
      <c r="OGO17" s="139"/>
      <c r="OGP17" s="139"/>
      <c r="OGQ17" s="139"/>
      <c r="OGR17" s="139"/>
      <c r="OGS17" s="139"/>
      <c r="OGT17" s="139"/>
      <c r="OGU17" s="139"/>
      <c r="OGV17" s="139"/>
      <c r="OGW17" s="139"/>
      <c r="OGX17" s="139"/>
      <c r="OGY17" s="139"/>
      <c r="OGZ17" s="139"/>
      <c r="OHA17" s="139"/>
      <c r="OHB17" s="139"/>
      <c r="OHC17" s="139"/>
      <c r="OHD17" s="139"/>
      <c r="OHE17" s="139"/>
      <c r="OHF17" s="139"/>
      <c r="OHG17" s="139"/>
      <c r="OHH17" s="139"/>
      <c r="OHI17" s="139"/>
      <c r="OHJ17" s="139"/>
      <c r="OHK17" s="139"/>
      <c r="OHL17" s="139"/>
      <c r="OHM17" s="139"/>
      <c r="OHN17" s="139"/>
      <c r="OHO17" s="139"/>
      <c r="OHP17" s="139"/>
      <c r="OHQ17" s="139"/>
      <c r="OHR17" s="139"/>
      <c r="OHS17" s="139"/>
      <c r="OHT17" s="139"/>
      <c r="OHU17" s="139"/>
      <c r="OHV17" s="139"/>
      <c r="OHW17" s="139"/>
      <c r="OHX17" s="139"/>
      <c r="OHY17" s="139"/>
      <c r="OHZ17" s="139"/>
      <c r="OIA17" s="139"/>
      <c r="OIB17" s="139"/>
      <c r="OIC17" s="139"/>
      <c r="OID17" s="139"/>
      <c r="OIE17" s="139"/>
      <c r="OIF17" s="139"/>
      <c r="OIG17" s="139"/>
      <c r="OIH17" s="139"/>
      <c r="OII17" s="139"/>
      <c r="OIJ17" s="139"/>
      <c r="OIK17" s="139"/>
      <c r="OIL17" s="139"/>
      <c r="OIM17" s="139"/>
      <c r="OIN17" s="139"/>
      <c r="OIO17" s="139"/>
      <c r="OIP17" s="139"/>
      <c r="OIQ17" s="139"/>
      <c r="OIR17" s="139"/>
      <c r="OIS17" s="139"/>
      <c r="OIT17" s="139"/>
      <c r="OIU17" s="139"/>
      <c r="OIV17" s="139"/>
      <c r="OIW17" s="139"/>
      <c r="OIX17" s="139"/>
      <c r="OIY17" s="139"/>
      <c r="OIZ17" s="139"/>
      <c r="OJA17" s="139"/>
      <c r="OJB17" s="139"/>
      <c r="OJC17" s="139"/>
      <c r="OJD17" s="139"/>
      <c r="OJE17" s="139"/>
      <c r="OJF17" s="139"/>
      <c r="OJG17" s="139"/>
      <c r="OJH17" s="139"/>
      <c r="OJI17" s="139"/>
      <c r="OJJ17" s="139"/>
      <c r="OJK17" s="139"/>
      <c r="OJL17" s="139"/>
      <c r="OJM17" s="139"/>
      <c r="OJN17" s="139"/>
      <c r="OJO17" s="139"/>
      <c r="OJP17" s="139"/>
      <c r="OJQ17" s="139"/>
      <c r="OJR17" s="139"/>
      <c r="OJS17" s="139"/>
      <c r="OJT17" s="139"/>
      <c r="OJU17" s="139"/>
      <c r="OJV17" s="139"/>
      <c r="OJW17" s="139"/>
      <c r="OJX17" s="139"/>
      <c r="OJY17" s="139"/>
      <c r="OJZ17" s="139"/>
      <c r="OKA17" s="139"/>
      <c r="OKB17" s="139"/>
      <c r="OKC17" s="139"/>
      <c r="OKD17" s="139"/>
      <c r="OKE17" s="139"/>
      <c r="OKF17" s="139"/>
      <c r="OKG17" s="139"/>
      <c r="OKH17" s="139"/>
      <c r="OKI17" s="139"/>
      <c r="OKJ17" s="139"/>
      <c r="OKK17" s="139"/>
      <c r="OKL17" s="139"/>
      <c r="OKM17" s="139"/>
      <c r="OKN17" s="139"/>
      <c r="OKO17" s="139"/>
      <c r="OKP17" s="139"/>
      <c r="OKQ17" s="139"/>
      <c r="OKR17" s="139"/>
      <c r="OKS17" s="139"/>
      <c r="OKT17" s="139"/>
      <c r="OKU17" s="139"/>
      <c r="OKV17" s="139"/>
      <c r="OKW17" s="139"/>
      <c r="OKX17" s="139"/>
      <c r="OKY17" s="139"/>
      <c r="OKZ17" s="139"/>
      <c r="OLA17" s="139"/>
      <c r="OLB17" s="139"/>
      <c r="OLC17" s="139"/>
      <c r="OLD17" s="139"/>
      <c r="OLE17" s="139"/>
      <c r="OLF17" s="139"/>
      <c r="OLG17" s="139"/>
      <c r="OLH17" s="139"/>
      <c r="OLI17" s="139"/>
      <c r="OLJ17" s="139"/>
      <c r="OLK17" s="139"/>
      <c r="OLL17" s="139"/>
      <c r="OLM17" s="139"/>
      <c r="OLN17" s="139"/>
      <c r="OLO17" s="139"/>
      <c r="OLP17" s="139"/>
      <c r="OLQ17" s="139"/>
      <c r="OLR17" s="139"/>
      <c r="OLS17" s="139"/>
      <c r="OLT17" s="139"/>
      <c r="OLU17" s="139"/>
      <c r="OLV17" s="139"/>
      <c r="OLW17" s="139"/>
      <c r="OLX17" s="139"/>
      <c r="OLY17" s="139"/>
      <c r="OLZ17" s="139"/>
      <c r="OMA17" s="139"/>
      <c r="OMB17" s="139"/>
      <c r="OMC17" s="139"/>
      <c r="OMD17" s="139"/>
      <c r="OME17" s="139"/>
      <c r="OMF17" s="139"/>
      <c r="OMG17" s="139"/>
      <c r="OMH17" s="139"/>
      <c r="OMI17" s="139"/>
      <c r="OMJ17" s="139"/>
      <c r="OMK17" s="139"/>
      <c r="OML17" s="139"/>
      <c r="OMM17" s="139"/>
      <c r="OMN17" s="139"/>
      <c r="OMO17" s="139"/>
      <c r="OMP17" s="139"/>
      <c r="OMQ17" s="139"/>
      <c r="OMR17" s="139"/>
      <c r="OMS17" s="139"/>
      <c r="OMT17" s="139"/>
      <c r="OMU17" s="139"/>
      <c r="OMV17" s="139"/>
      <c r="OMW17" s="139"/>
      <c r="OMX17" s="139"/>
      <c r="OMY17" s="139"/>
      <c r="OMZ17" s="139"/>
      <c r="ONA17" s="139"/>
      <c r="ONB17" s="139"/>
      <c r="ONC17" s="139"/>
      <c r="OND17" s="139"/>
      <c r="ONE17" s="139"/>
      <c r="ONF17" s="139"/>
      <c r="ONG17" s="139"/>
      <c r="ONH17" s="139"/>
      <c r="ONI17" s="139"/>
      <c r="ONJ17" s="139"/>
      <c r="ONK17" s="139"/>
      <c r="ONL17" s="139"/>
      <c r="ONM17" s="139"/>
      <c r="ONN17" s="139"/>
      <c r="ONO17" s="139"/>
      <c r="ONP17" s="139"/>
      <c r="ONQ17" s="139"/>
      <c r="ONR17" s="139"/>
      <c r="ONS17" s="139"/>
      <c r="ONT17" s="139"/>
      <c r="ONU17" s="139"/>
      <c r="ONV17" s="139"/>
      <c r="ONW17" s="139"/>
      <c r="ONX17" s="139"/>
      <c r="ONY17" s="139"/>
      <c r="ONZ17" s="139"/>
      <c r="OOA17" s="139"/>
      <c r="OOB17" s="139"/>
      <c r="OOC17" s="139"/>
      <c r="OOD17" s="139"/>
      <c r="OOE17" s="139"/>
      <c r="OOF17" s="139"/>
      <c r="OOG17" s="139"/>
      <c r="OOH17" s="139"/>
      <c r="OOI17" s="139"/>
      <c r="OOJ17" s="139"/>
      <c r="OOK17" s="139"/>
      <c r="OOL17" s="139"/>
      <c r="OOM17" s="139"/>
      <c r="OON17" s="139"/>
      <c r="OOO17" s="139"/>
      <c r="OOP17" s="139"/>
      <c r="OOQ17" s="139"/>
      <c r="OOR17" s="139"/>
      <c r="OOS17" s="139"/>
      <c r="OOT17" s="139"/>
      <c r="OOU17" s="139"/>
      <c r="OOV17" s="139"/>
      <c r="OOW17" s="139"/>
      <c r="OOX17" s="139"/>
      <c r="OOY17" s="139"/>
      <c r="OOZ17" s="139"/>
      <c r="OPA17" s="139"/>
      <c r="OPB17" s="139"/>
      <c r="OPC17" s="139"/>
      <c r="OPD17" s="139"/>
      <c r="OPE17" s="139"/>
      <c r="OPF17" s="139"/>
      <c r="OPG17" s="139"/>
      <c r="OPH17" s="139"/>
      <c r="OPI17" s="139"/>
      <c r="OPJ17" s="139"/>
      <c r="OPK17" s="139"/>
      <c r="OPL17" s="139"/>
      <c r="OPM17" s="139"/>
      <c r="OPN17" s="139"/>
      <c r="OPO17" s="139"/>
      <c r="OPP17" s="139"/>
      <c r="OPQ17" s="139"/>
      <c r="OPR17" s="139"/>
      <c r="OPS17" s="139"/>
      <c r="OPT17" s="139"/>
      <c r="OPU17" s="139"/>
      <c r="OPV17" s="139"/>
      <c r="OPW17" s="139"/>
      <c r="OPX17" s="139"/>
      <c r="OPY17" s="139"/>
      <c r="OPZ17" s="139"/>
      <c r="OQA17" s="139"/>
      <c r="OQB17" s="139"/>
      <c r="OQC17" s="139"/>
      <c r="OQD17" s="139"/>
      <c r="OQE17" s="139"/>
      <c r="OQF17" s="139"/>
      <c r="OQG17" s="139"/>
      <c r="OQH17" s="139"/>
      <c r="OQI17" s="139"/>
      <c r="OQJ17" s="139"/>
      <c r="OQK17" s="139"/>
      <c r="OQL17" s="139"/>
      <c r="OQM17" s="139"/>
      <c r="OQN17" s="139"/>
      <c r="OQO17" s="139"/>
      <c r="OQP17" s="139"/>
      <c r="OQQ17" s="139"/>
      <c r="OQR17" s="139"/>
      <c r="OQS17" s="139"/>
      <c r="OQT17" s="139"/>
      <c r="OQU17" s="139"/>
      <c r="OQV17" s="139"/>
      <c r="OQW17" s="139"/>
      <c r="OQX17" s="139"/>
      <c r="OQY17" s="139"/>
      <c r="OQZ17" s="139"/>
      <c r="ORA17" s="139"/>
      <c r="ORB17" s="139"/>
      <c r="ORC17" s="139"/>
      <c r="ORD17" s="139"/>
      <c r="ORE17" s="139"/>
      <c r="ORF17" s="139"/>
      <c r="ORG17" s="139"/>
      <c r="ORH17" s="139"/>
      <c r="ORI17" s="139"/>
      <c r="ORJ17" s="139"/>
      <c r="ORK17" s="139"/>
      <c r="ORL17" s="139"/>
      <c r="ORM17" s="139"/>
      <c r="ORN17" s="139"/>
      <c r="ORO17" s="139"/>
      <c r="ORP17" s="139"/>
      <c r="ORQ17" s="139"/>
      <c r="ORR17" s="139"/>
      <c r="ORS17" s="139"/>
      <c r="ORT17" s="139"/>
      <c r="ORU17" s="139"/>
      <c r="ORV17" s="139"/>
      <c r="ORW17" s="139"/>
      <c r="ORX17" s="139"/>
      <c r="ORY17" s="139"/>
      <c r="ORZ17" s="139"/>
      <c r="OSA17" s="139"/>
      <c r="OSB17" s="139"/>
      <c r="OSC17" s="139"/>
      <c r="OSD17" s="139"/>
      <c r="OSE17" s="139"/>
      <c r="OSF17" s="139"/>
      <c r="OSG17" s="139"/>
      <c r="OSH17" s="139"/>
      <c r="OSI17" s="139"/>
      <c r="OSJ17" s="139"/>
      <c r="OSK17" s="139"/>
      <c r="OSL17" s="139"/>
      <c r="OSM17" s="139"/>
      <c r="OSN17" s="139"/>
      <c r="OSO17" s="139"/>
      <c r="OSP17" s="139"/>
      <c r="OSQ17" s="139"/>
      <c r="OSR17" s="139"/>
      <c r="OSS17" s="139"/>
      <c r="OST17" s="139"/>
      <c r="OSU17" s="139"/>
      <c r="OSV17" s="139"/>
      <c r="OSW17" s="139"/>
      <c r="OSX17" s="139"/>
      <c r="OSY17" s="139"/>
      <c r="OSZ17" s="139"/>
      <c r="OTA17" s="139"/>
      <c r="OTB17" s="139"/>
      <c r="OTC17" s="139"/>
      <c r="OTD17" s="139"/>
      <c r="OTE17" s="139"/>
      <c r="OTF17" s="139"/>
      <c r="OTG17" s="139"/>
      <c r="OTH17" s="139"/>
      <c r="OTI17" s="139"/>
      <c r="OTJ17" s="139"/>
      <c r="OTK17" s="139"/>
      <c r="OTL17" s="139"/>
      <c r="OTM17" s="139"/>
      <c r="OTN17" s="139"/>
      <c r="OTO17" s="139"/>
      <c r="OTP17" s="139"/>
      <c r="OTQ17" s="139"/>
      <c r="OTR17" s="139"/>
      <c r="OTS17" s="139"/>
      <c r="OTT17" s="139"/>
      <c r="OTU17" s="139"/>
      <c r="OTV17" s="139"/>
      <c r="OTW17" s="139"/>
      <c r="OTX17" s="139"/>
      <c r="OTY17" s="139"/>
      <c r="OTZ17" s="139"/>
      <c r="OUA17" s="139"/>
      <c r="OUB17" s="139"/>
      <c r="OUC17" s="139"/>
      <c r="OUD17" s="139"/>
      <c r="OUE17" s="139"/>
      <c r="OUF17" s="139"/>
      <c r="OUG17" s="139"/>
      <c r="OUH17" s="139"/>
      <c r="OUI17" s="139"/>
      <c r="OUJ17" s="139"/>
      <c r="OUK17" s="139"/>
      <c r="OUL17" s="139"/>
      <c r="OUM17" s="139"/>
      <c r="OUN17" s="139"/>
      <c r="OUO17" s="139"/>
      <c r="OUP17" s="139"/>
      <c r="OUQ17" s="139"/>
      <c r="OUR17" s="139"/>
      <c r="OUS17" s="139"/>
      <c r="OUT17" s="139"/>
      <c r="OUU17" s="139"/>
      <c r="OUV17" s="139"/>
      <c r="OUW17" s="139"/>
      <c r="OUX17" s="139"/>
      <c r="OUY17" s="139"/>
      <c r="OUZ17" s="139"/>
      <c r="OVA17" s="139"/>
      <c r="OVB17" s="139"/>
      <c r="OVC17" s="139"/>
      <c r="OVD17" s="139"/>
      <c r="OVE17" s="139"/>
      <c r="OVF17" s="139"/>
      <c r="OVG17" s="139"/>
      <c r="OVH17" s="139"/>
      <c r="OVI17" s="139"/>
      <c r="OVJ17" s="139"/>
      <c r="OVK17" s="139"/>
      <c r="OVL17" s="139"/>
      <c r="OVM17" s="139"/>
      <c r="OVN17" s="139"/>
      <c r="OVO17" s="139"/>
      <c r="OVP17" s="139"/>
      <c r="OVQ17" s="139"/>
      <c r="OVR17" s="139"/>
      <c r="OVS17" s="139"/>
      <c r="OVT17" s="139"/>
      <c r="OVU17" s="139"/>
      <c r="OVV17" s="139"/>
      <c r="OVW17" s="139"/>
      <c r="OVX17" s="139"/>
      <c r="OVY17" s="139"/>
      <c r="OVZ17" s="139"/>
      <c r="OWA17" s="139"/>
      <c r="OWB17" s="139"/>
      <c r="OWC17" s="139"/>
      <c r="OWD17" s="139"/>
      <c r="OWE17" s="139"/>
      <c r="OWF17" s="139"/>
      <c r="OWG17" s="139"/>
      <c r="OWH17" s="139"/>
      <c r="OWI17" s="139"/>
      <c r="OWJ17" s="139"/>
      <c r="OWK17" s="139"/>
      <c r="OWL17" s="139"/>
      <c r="OWM17" s="139"/>
      <c r="OWN17" s="139"/>
      <c r="OWO17" s="139"/>
      <c r="OWP17" s="139"/>
      <c r="OWQ17" s="139"/>
      <c r="OWR17" s="139"/>
      <c r="OWS17" s="139"/>
      <c r="OWT17" s="139"/>
      <c r="OWU17" s="139"/>
      <c r="OWV17" s="139"/>
      <c r="OWW17" s="139"/>
      <c r="OWX17" s="139"/>
      <c r="OWY17" s="139"/>
      <c r="OWZ17" s="139"/>
      <c r="OXA17" s="139"/>
      <c r="OXB17" s="139"/>
      <c r="OXC17" s="139"/>
      <c r="OXD17" s="139"/>
      <c r="OXE17" s="139"/>
      <c r="OXF17" s="139"/>
      <c r="OXG17" s="139"/>
      <c r="OXH17" s="139"/>
      <c r="OXI17" s="139"/>
      <c r="OXJ17" s="139"/>
      <c r="OXK17" s="139"/>
      <c r="OXL17" s="139"/>
      <c r="OXM17" s="139"/>
      <c r="OXN17" s="139"/>
      <c r="OXO17" s="139"/>
      <c r="OXP17" s="139"/>
      <c r="OXQ17" s="139"/>
      <c r="OXR17" s="139"/>
      <c r="OXS17" s="139"/>
      <c r="OXT17" s="139"/>
      <c r="OXU17" s="139"/>
      <c r="OXV17" s="139"/>
      <c r="OXW17" s="139"/>
      <c r="OXX17" s="139"/>
      <c r="OXY17" s="139"/>
      <c r="OXZ17" s="139"/>
      <c r="OYA17" s="139"/>
      <c r="OYB17" s="139"/>
      <c r="OYC17" s="139"/>
      <c r="OYD17" s="139"/>
      <c r="OYE17" s="139"/>
      <c r="OYF17" s="139"/>
      <c r="OYG17" s="139"/>
      <c r="OYH17" s="139"/>
      <c r="OYI17" s="139"/>
      <c r="OYJ17" s="139"/>
      <c r="OYK17" s="139"/>
      <c r="OYL17" s="139"/>
      <c r="OYM17" s="139"/>
      <c r="OYN17" s="139"/>
      <c r="OYO17" s="139"/>
      <c r="OYP17" s="139"/>
      <c r="OYQ17" s="139"/>
      <c r="OYR17" s="139"/>
      <c r="OYS17" s="139"/>
      <c r="OYT17" s="139"/>
      <c r="OYU17" s="139"/>
      <c r="OYV17" s="139"/>
      <c r="OYW17" s="139"/>
      <c r="OYX17" s="139"/>
      <c r="OYY17" s="139"/>
      <c r="OYZ17" s="139"/>
      <c r="OZA17" s="139"/>
      <c r="OZB17" s="139"/>
      <c r="OZC17" s="139"/>
      <c r="OZD17" s="139"/>
      <c r="OZE17" s="139"/>
      <c r="OZF17" s="139"/>
      <c r="OZG17" s="139"/>
      <c r="OZH17" s="139"/>
      <c r="OZI17" s="139"/>
      <c r="OZJ17" s="139"/>
      <c r="OZK17" s="139"/>
      <c r="OZL17" s="139"/>
      <c r="OZM17" s="139"/>
      <c r="OZN17" s="139"/>
      <c r="OZO17" s="139"/>
      <c r="OZP17" s="139"/>
      <c r="OZQ17" s="139"/>
      <c r="OZR17" s="139"/>
      <c r="OZS17" s="139"/>
      <c r="OZT17" s="139"/>
      <c r="OZU17" s="139"/>
      <c r="OZV17" s="139"/>
      <c r="OZW17" s="139"/>
      <c r="OZX17" s="139"/>
      <c r="OZY17" s="139"/>
      <c r="OZZ17" s="139"/>
      <c r="PAA17" s="139"/>
      <c r="PAB17" s="139"/>
      <c r="PAC17" s="139"/>
      <c r="PAD17" s="139"/>
      <c r="PAE17" s="139"/>
      <c r="PAF17" s="139"/>
      <c r="PAG17" s="139"/>
      <c r="PAH17" s="139"/>
      <c r="PAI17" s="139"/>
      <c r="PAJ17" s="139"/>
      <c r="PAK17" s="139"/>
      <c r="PAL17" s="139"/>
      <c r="PAM17" s="139"/>
      <c r="PAN17" s="139"/>
      <c r="PAO17" s="139"/>
      <c r="PAP17" s="139"/>
      <c r="PAQ17" s="139"/>
      <c r="PAR17" s="139"/>
      <c r="PAS17" s="139"/>
      <c r="PAT17" s="139"/>
      <c r="PAU17" s="139"/>
      <c r="PAV17" s="139"/>
      <c r="PAW17" s="139"/>
      <c r="PAX17" s="139"/>
      <c r="PAY17" s="139"/>
      <c r="PAZ17" s="139"/>
      <c r="PBA17" s="139"/>
      <c r="PBB17" s="139"/>
      <c r="PBC17" s="139"/>
      <c r="PBD17" s="139"/>
      <c r="PBE17" s="139"/>
      <c r="PBF17" s="139"/>
      <c r="PBG17" s="139"/>
      <c r="PBH17" s="139"/>
      <c r="PBI17" s="139"/>
      <c r="PBJ17" s="139"/>
      <c r="PBK17" s="139"/>
      <c r="PBL17" s="139"/>
      <c r="PBM17" s="139"/>
      <c r="PBN17" s="139"/>
      <c r="PBO17" s="139"/>
      <c r="PBP17" s="139"/>
      <c r="PBQ17" s="139"/>
      <c r="PBR17" s="139"/>
      <c r="PBS17" s="139"/>
      <c r="PBT17" s="139"/>
      <c r="PBU17" s="139"/>
      <c r="PBV17" s="139"/>
      <c r="PBW17" s="139"/>
      <c r="PBX17" s="139"/>
      <c r="PBY17" s="139"/>
      <c r="PBZ17" s="139"/>
      <c r="PCA17" s="139"/>
      <c r="PCB17" s="139"/>
      <c r="PCC17" s="139"/>
      <c r="PCD17" s="139"/>
      <c r="PCE17" s="139"/>
      <c r="PCF17" s="139"/>
      <c r="PCG17" s="139"/>
      <c r="PCH17" s="139"/>
      <c r="PCI17" s="139"/>
      <c r="PCJ17" s="139"/>
      <c r="PCK17" s="139"/>
      <c r="PCL17" s="139"/>
      <c r="PCM17" s="139"/>
      <c r="PCN17" s="139"/>
      <c r="PCO17" s="139"/>
      <c r="PCP17" s="139"/>
      <c r="PCQ17" s="139"/>
      <c r="PCR17" s="139"/>
      <c r="PCS17" s="139"/>
      <c r="PCT17" s="139"/>
      <c r="PCU17" s="139"/>
      <c r="PCV17" s="139"/>
      <c r="PCW17" s="139"/>
      <c r="PCX17" s="139"/>
      <c r="PCY17" s="139"/>
      <c r="PCZ17" s="139"/>
      <c r="PDA17" s="139"/>
      <c r="PDB17" s="139"/>
      <c r="PDC17" s="139"/>
      <c r="PDD17" s="139"/>
      <c r="PDE17" s="139"/>
      <c r="PDF17" s="139"/>
      <c r="PDG17" s="139"/>
      <c r="PDH17" s="139"/>
      <c r="PDI17" s="139"/>
      <c r="PDJ17" s="139"/>
      <c r="PDK17" s="139"/>
      <c r="PDL17" s="139"/>
      <c r="PDM17" s="139"/>
      <c r="PDN17" s="139"/>
      <c r="PDO17" s="139"/>
      <c r="PDP17" s="139"/>
      <c r="PDQ17" s="139"/>
      <c r="PDR17" s="139"/>
      <c r="PDS17" s="139"/>
      <c r="PDT17" s="139"/>
      <c r="PDU17" s="139"/>
      <c r="PDV17" s="139"/>
      <c r="PDW17" s="139"/>
      <c r="PDX17" s="139"/>
      <c r="PDY17" s="139"/>
      <c r="PDZ17" s="139"/>
      <c r="PEA17" s="139"/>
      <c r="PEB17" s="139"/>
      <c r="PEC17" s="139"/>
      <c r="PED17" s="139"/>
      <c r="PEE17" s="139"/>
      <c r="PEF17" s="139"/>
      <c r="PEG17" s="139"/>
      <c r="PEH17" s="139"/>
      <c r="PEI17" s="139"/>
      <c r="PEJ17" s="139"/>
      <c r="PEK17" s="139"/>
      <c r="PEL17" s="139"/>
      <c r="PEM17" s="139"/>
      <c r="PEN17" s="139"/>
      <c r="PEO17" s="139"/>
      <c r="PEP17" s="139"/>
      <c r="PEQ17" s="139"/>
      <c r="PER17" s="139"/>
      <c r="PES17" s="139"/>
      <c r="PET17" s="139"/>
      <c r="PEU17" s="139"/>
      <c r="PEV17" s="139"/>
      <c r="PEW17" s="139"/>
      <c r="PEX17" s="139"/>
      <c r="PEY17" s="139"/>
      <c r="PEZ17" s="139"/>
      <c r="PFA17" s="139"/>
      <c r="PFB17" s="139"/>
      <c r="PFC17" s="139"/>
      <c r="PFD17" s="139"/>
      <c r="PFE17" s="139"/>
      <c r="PFF17" s="139"/>
      <c r="PFG17" s="139"/>
      <c r="PFH17" s="139"/>
      <c r="PFI17" s="139"/>
      <c r="PFJ17" s="139"/>
      <c r="PFK17" s="139"/>
      <c r="PFL17" s="139"/>
      <c r="PFM17" s="139"/>
      <c r="PFN17" s="139"/>
      <c r="PFO17" s="139"/>
      <c r="PFP17" s="139"/>
      <c r="PFQ17" s="139"/>
      <c r="PFR17" s="139"/>
      <c r="PFS17" s="139"/>
      <c r="PFT17" s="139"/>
      <c r="PFU17" s="139"/>
      <c r="PFV17" s="139"/>
      <c r="PFW17" s="139"/>
      <c r="PFX17" s="139"/>
      <c r="PFY17" s="139"/>
      <c r="PFZ17" s="139"/>
      <c r="PGA17" s="139"/>
      <c r="PGB17" s="139"/>
      <c r="PGC17" s="139"/>
      <c r="PGD17" s="139"/>
      <c r="PGE17" s="139"/>
      <c r="PGF17" s="139"/>
      <c r="PGG17" s="139"/>
      <c r="PGH17" s="139"/>
      <c r="PGI17" s="139"/>
      <c r="PGJ17" s="139"/>
      <c r="PGK17" s="139"/>
      <c r="PGL17" s="139"/>
      <c r="PGM17" s="139"/>
      <c r="PGN17" s="139"/>
      <c r="PGO17" s="139"/>
      <c r="PGP17" s="139"/>
      <c r="PGQ17" s="139"/>
      <c r="PGR17" s="139"/>
      <c r="PGS17" s="139"/>
      <c r="PGT17" s="139"/>
      <c r="PGU17" s="139"/>
      <c r="PGV17" s="139"/>
      <c r="PGW17" s="139"/>
      <c r="PGX17" s="139"/>
      <c r="PGY17" s="139"/>
      <c r="PGZ17" s="139"/>
      <c r="PHA17" s="139"/>
      <c r="PHB17" s="139"/>
      <c r="PHC17" s="139"/>
      <c r="PHD17" s="139"/>
      <c r="PHE17" s="139"/>
      <c r="PHF17" s="139"/>
      <c r="PHG17" s="139"/>
      <c r="PHH17" s="139"/>
      <c r="PHI17" s="139"/>
      <c r="PHJ17" s="139"/>
      <c r="PHK17" s="139"/>
      <c r="PHL17" s="139"/>
      <c r="PHM17" s="139"/>
      <c r="PHN17" s="139"/>
      <c r="PHO17" s="139"/>
      <c r="PHP17" s="139"/>
      <c r="PHQ17" s="139"/>
      <c r="PHR17" s="139"/>
      <c r="PHS17" s="139"/>
      <c r="PHT17" s="139"/>
      <c r="PHU17" s="139"/>
      <c r="PHV17" s="139"/>
      <c r="PHW17" s="139"/>
      <c r="PHX17" s="139"/>
      <c r="PHY17" s="139"/>
      <c r="PHZ17" s="139"/>
      <c r="PIA17" s="139"/>
      <c r="PIB17" s="139"/>
      <c r="PIC17" s="139"/>
      <c r="PID17" s="139"/>
      <c r="PIE17" s="139"/>
      <c r="PIF17" s="139"/>
      <c r="PIG17" s="139"/>
      <c r="PIH17" s="139"/>
      <c r="PII17" s="139"/>
      <c r="PIJ17" s="139"/>
      <c r="PIK17" s="139"/>
      <c r="PIL17" s="139"/>
      <c r="PIM17" s="139"/>
      <c r="PIN17" s="139"/>
      <c r="PIO17" s="139"/>
      <c r="PIP17" s="139"/>
      <c r="PIQ17" s="139"/>
      <c r="PIR17" s="139"/>
      <c r="PIS17" s="139"/>
      <c r="PIT17" s="139"/>
      <c r="PIU17" s="139"/>
      <c r="PIV17" s="139"/>
      <c r="PIW17" s="139"/>
      <c r="PIX17" s="139"/>
      <c r="PIY17" s="139"/>
      <c r="PIZ17" s="139"/>
      <c r="PJA17" s="139"/>
      <c r="PJB17" s="139"/>
      <c r="PJC17" s="139"/>
      <c r="PJD17" s="139"/>
      <c r="PJE17" s="139"/>
      <c r="PJF17" s="139"/>
      <c r="PJG17" s="139"/>
      <c r="PJH17" s="139"/>
      <c r="PJI17" s="139"/>
      <c r="PJJ17" s="139"/>
      <c r="PJK17" s="139"/>
      <c r="PJL17" s="139"/>
      <c r="PJM17" s="139"/>
      <c r="PJN17" s="139"/>
      <c r="PJO17" s="139"/>
      <c r="PJP17" s="139"/>
      <c r="PJQ17" s="139"/>
      <c r="PJR17" s="139"/>
      <c r="PJS17" s="139"/>
      <c r="PJT17" s="139"/>
      <c r="PJU17" s="139"/>
      <c r="PJV17" s="139"/>
      <c r="PJW17" s="139"/>
      <c r="PJX17" s="139"/>
      <c r="PJY17" s="139"/>
      <c r="PJZ17" s="139"/>
      <c r="PKA17" s="139"/>
      <c r="PKB17" s="139"/>
      <c r="PKC17" s="139"/>
      <c r="PKD17" s="139"/>
      <c r="PKE17" s="139"/>
      <c r="PKF17" s="139"/>
      <c r="PKG17" s="139"/>
      <c r="PKH17" s="139"/>
      <c r="PKI17" s="139"/>
      <c r="PKJ17" s="139"/>
      <c r="PKK17" s="139"/>
      <c r="PKL17" s="139"/>
      <c r="PKM17" s="139"/>
      <c r="PKN17" s="139"/>
      <c r="PKO17" s="139"/>
      <c r="PKP17" s="139"/>
      <c r="PKQ17" s="139"/>
      <c r="PKR17" s="139"/>
      <c r="PKS17" s="139"/>
      <c r="PKT17" s="139"/>
      <c r="PKU17" s="139"/>
      <c r="PKV17" s="139"/>
      <c r="PKW17" s="139"/>
      <c r="PKX17" s="139"/>
      <c r="PKY17" s="139"/>
      <c r="PKZ17" s="139"/>
      <c r="PLA17" s="139"/>
      <c r="PLB17" s="139"/>
      <c r="PLC17" s="139"/>
      <c r="PLD17" s="139"/>
      <c r="PLE17" s="139"/>
      <c r="PLF17" s="139"/>
      <c r="PLG17" s="139"/>
      <c r="PLH17" s="139"/>
      <c r="PLI17" s="139"/>
      <c r="PLJ17" s="139"/>
      <c r="PLK17" s="139"/>
      <c r="PLL17" s="139"/>
      <c r="PLM17" s="139"/>
      <c r="PLN17" s="139"/>
      <c r="PLO17" s="139"/>
      <c r="PLP17" s="139"/>
      <c r="PLQ17" s="139"/>
      <c r="PLR17" s="139"/>
      <c r="PLS17" s="139"/>
      <c r="PLT17" s="139"/>
      <c r="PLU17" s="139"/>
      <c r="PLV17" s="139"/>
      <c r="PLW17" s="139"/>
      <c r="PLX17" s="139"/>
      <c r="PLY17" s="139"/>
      <c r="PLZ17" s="139"/>
      <c r="PMA17" s="139"/>
      <c r="PMB17" s="139"/>
      <c r="PMC17" s="139"/>
      <c r="PMD17" s="139"/>
      <c r="PME17" s="139"/>
      <c r="PMF17" s="139"/>
      <c r="PMG17" s="139"/>
      <c r="PMH17" s="139"/>
      <c r="PMI17" s="139"/>
      <c r="PMJ17" s="139"/>
      <c r="PMK17" s="139"/>
      <c r="PML17" s="139"/>
      <c r="PMM17" s="139"/>
      <c r="PMN17" s="139"/>
      <c r="PMO17" s="139"/>
      <c r="PMP17" s="139"/>
      <c r="PMQ17" s="139"/>
      <c r="PMR17" s="139"/>
      <c r="PMS17" s="139"/>
      <c r="PMT17" s="139"/>
      <c r="PMU17" s="139"/>
      <c r="PMV17" s="139"/>
      <c r="PMW17" s="139"/>
      <c r="PMX17" s="139"/>
      <c r="PMY17" s="139"/>
      <c r="PMZ17" s="139"/>
      <c r="PNA17" s="139"/>
      <c r="PNB17" s="139"/>
      <c r="PNC17" s="139"/>
      <c r="PND17" s="139"/>
      <c r="PNE17" s="139"/>
      <c r="PNF17" s="139"/>
      <c r="PNG17" s="139"/>
      <c r="PNH17" s="139"/>
      <c r="PNI17" s="139"/>
      <c r="PNJ17" s="139"/>
      <c r="PNK17" s="139"/>
      <c r="PNL17" s="139"/>
      <c r="PNM17" s="139"/>
      <c r="PNN17" s="139"/>
      <c r="PNO17" s="139"/>
      <c r="PNP17" s="139"/>
      <c r="PNQ17" s="139"/>
      <c r="PNR17" s="139"/>
      <c r="PNS17" s="139"/>
      <c r="PNT17" s="139"/>
      <c r="PNU17" s="139"/>
      <c r="PNV17" s="139"/>
      <c r="PNW17" s="139"/>
      <c r="PNX17" s="139"/>
      <c r="PNY17" s="139"/>
      <c r="PNZ17" s="139"/>
      <c r="POA17" s="139"/>
      <c r="POB17" s="139"/>
      <c r="POC17" s="139"/>
      <c r="POD17" s="139"/>
      <c r="POE17" s="139"/>
      <c r="POF17" s="139"/>
      <c r="POG17" s="139"/>
      <c r="POH17" s="139"/>
      <c r="POI17" s="139"/>
      <c r="POJ17" s="139"/>
      <c r="POK17" s="139"/>
      <c r="POL17" s="139"/>
      <c r="POM17" s="139"/>
      <c r="PON17" s="139"/>
      <c r="POO17" s="139"/>
      <c r="POP17" s="139"/>
      <c r="POQ17" s="139"/>
      <c r="POR17" s="139"/>
      <c r="POS17" s="139"/>
      <c r="POT17" s="139"/>
      <c r="POU17" s="139"/>
      <c r="POV17" s="139"/>
      <c r="POW17" s="139"/>
      <c r="POX17" s="139"/>
      <c r="POY17" s="139"/>
      <c r="POZ17" s="139"/>
      <c r="PPA17" s="139"/>
      <c r="PPB17" s="139"/>
      <c r="PPC17" s="139"/>
      <c r="PPD17" s="139"/>
      <c r="PPE17" s="139"/>
      <c r="PPF17" s="139"/>
      <c r="PPG17" s="139"/>
      <c r="PPH17" s="139"/>
      <c r="PPI17" s="139"/>
      <c r="PPJ17" s="139"/>
      <c r="PPK17" s="139"/>
      <c r="PPL17" s="139"/>
      <c r="PPM17" s="139"/>
      <c r="PPN17" s="139"/>
      <c r="PPO17" s="139"/>
      <c r="PPP17" s="139"/>
      <c r="PPQ17" s="139"/>
      <c r="PPR17" s="139"/>
      <c r="PPS17" s="139"/>
      <c r="PPT17" s="139"/>
      <c r="PPU17" s="139"/>
      <c r="PPV17" s="139"/>
      <c r="PPW17" s="139"/>
      <c r="PPX17" s="139"/>
      <c r="PPY17" s="139"/>
      <c r="PPZ17" s="139"/>
      <c r="PQA17" s="139"/>
      <c r="PQB17" s="139"/>
      <c r="PQC17" s="139"/>
      <c r="PQD17" s="139"/>
      <c r="PQE17" s="139"/>
      <c r="PQF17" s="139"/>
      <c r="PQG17" s="139"/>
      <c r="PQH17" s="139"/>
      <c r="PQI17" s="139"/>
      <c r="PQJ17" s="139"/>
      <c r="PQK17" s="139"/>
      <c r="PQL17" s="139"/>
      <c r="PQM17" s="139"/>
      <c r="PQN17" s="139"/>
      <c r="PQO17" s="139"/>
      <c r="PQP17" s="139"/>
      <c r="PQQ17" s="139"/>
      <c r="PQR17" s="139"/>
      <c r="PQS17" s="139"/>
      <c r="PQT17" s="139"/>
      <c r="PQU17" s="139"/>
      <c r="PQV17" s="139"/>
      <c r="PQW17" s="139"/>
      <c r="PQX17" s="139"/>
      <c r="PQY17" s="139"/>
      <c r="PQZ17" s="139"/>
      <c r="PRA17" s="139"/>
      <c r="PRB17" s="139"/>
      <c r="PRC17" s="139"/>
      <c r="PRD17" s="139"/>
      <c r="PRE17" s="139"/>
      <c r="PRF17" s="139"/>
      <c r="PRG17" s="139"/>
      <c r="PRH17" s="139"/>
      <c r="PRI17" s="139"/>
      <c r="PRJ17" s="139"/>
      <c r="PRK17" s="139"/>
      <c r="PRL17" s="139"/>
      <c r="PRM17" s="139"/>
      <c r="PRN17" s="139"/>
      <c r="PRO17" s="139"/>
      <c r="PRP17" s="139"/>
      <c r="PRQ17" s="139"/>
      <c r="PRR17" s="139"/>
      <c r="PRS17" s="139"/>
      <c r="PRT17" s="139"/>
      <c r="PRU17" s="139"/>
      <c r="PRV17" s="139"/>
      <c r="PRW17" s="139"/>
      <c r="PRX17" s="139"/>
      <c r="PRY17" s="139"/>
      <c r="PRZ17" s="139"/>
      <c r="PSA17" s="139"/>
      <c r="PSB17" s="139"/>
      <c r="PSC17" s="139"/>
      <c r="PSD17" s="139"/>
      <c r="PSE17" s="139"/>
      <c r="PSF17" s="139"/>
      <c r="PSG17" s="139"/>
      <c r="PSH17" s="139"/>
      <c r="PSI17" s="139"/>
      <c r="PSJ17" s="139"/>
      <c r="PSK17" s="139"/>
      <c r="PSL17" s="139"/>
      <c r="PSM17" s="139"/>
      <c r="PSN17" s="139"/>
      <c r="PSO17" s="139"/>
      <c r="PSP17" s="139"/>
      <c r="PSQ17" s="139"/>
      <c r="PSR17" s="139"/>
      <c r="PSS17" s="139"/>
      <c r="PST17" s="139"/>
      <c r="PSU17" s="139"/>
      <c r="PSV17" s="139"/>
      <c r="PSW17" s="139"/>
      <c r="PSX17" s="139"/>
      <c r="PSY17" s="139"/>
      <c r="PSZ17" s="139"/>
      <c r="PTA17" s="139"/>
      <c r="PTB17" s="139"/>
      <c r="PTC17" s="139"/>
      <c r="PTD17" s="139"/>
      <c r="PTE17" s="139"/>
      <c r="PTF17" s="139"/>
      <c r="PTG17" s="139"/>
      <c r="PTH17" s="139"/>
      <c r="PTI17" s="139"/>
      <c r="PTJ17" s="139"/>
      <c r="PTK17" s="139"/>
      <c r="PTL17" s="139"/>
      <c r="PTM17" s="139"/>
      <c r="PTN17" s="139"/>
      <c r="PTO17" s="139"/>
      <c r="PTP17" s="139"/>
      <c r="PTQ17" s="139"/>
      <c r="PTR17" s="139"/>
      <c r="PTS17" s="139"/>
      <c r="PTT17" s="139"/>
      <c r="PTU17" s="139"/>
      <c r="PTV17" s="139"/>
      <c r="PTW17" s="139"/>
      <c r="PTX17" s="139"/>
      <c r="PTY17" s="139"/>
      <c r="PTZ17" s="139"/>
      <c r="PUA17" s="139"/>
      <c r="PUB17" s="139"/>
      <c r="PUC17" s="139"/>
      <c r="PUD17" s="139"/>
      <c r="PUE17" s="139"/>
      <c r="PUF17" s="139"/>
      <c r="PUG17" s="139"/>
      <c r="PUH17" s="139"/>
      <c r="PUI17" s="139"/>
      <c r="PUJ17" s="139"/>
      <c r="PUK17" s="139"/>
      <c r="PUL17" s="139"/>
      <c r="PUM17" s="139"/>
      <c r="PUN17" s="139"/>
      <c r="PUO17" s="139"/>
      <c r="PUP17" s="139"/>
      <c r="PUQ17" s="139"/>
      <c r="PUR17" s="139"/>
      <c r="PUS17" s="139"/>
      <c r="PUT17" s="139"/>
      <c r="PUU17" s="139"/>
      <c r="PUV17" s="139"/>
      <c r="PUW17" s="139"/>
      <c r="PUX17" s="139"/>
      <c r="PUY17" s="139"/>
      <c r="PUZ17" s="139"/>
      <c r="PVA17" s="139"/>
      <c r="PVB17" s="139"/>
      <c r="PVC17" s="139"/>
      <c r="PVD17" s="139"/>
      <c r="PVE17" s="139"/>
      <c r="PVF17" s="139"/>
      <c r="PVG17" s="139"/>
      <c r="PVH17" s="139"/>
      <c r="PVI17" s="139"/>
      <c r="PVJ17" s="139"/>
      <c r="PVK17" s="139"/>
      <c r="PVL17" s="139"/>
      <c r="PVM17" s="139"/>
      <c r="PVN17" s="139"/>
      <c r="PVO17" s="139"/>
      <c r="PVP17" s="139"/>
      <c r="PVQ17" s="139"/>
      <c r="PVR17" s="139"/>
      <c r="PVS17" s="139"/>
      <c r="PVT17" s="139"/>
      <c r="PVU17" s="139"/>
      <c r="PVV17" s="139"/>
      <c r="PVW17" s="139"/>
      <c r="PVX17" s="139"/>
      <c r="PVY17" s="139"/>
      <c r="PVZ17" s="139"/>
      <c r="PWA17" s="139"/>
      <c r="PWB17" s="139"/>
      <c r="PWC17" s="139"/>
      <c r="PWD17" s="139"/>
      <c r="PWE17" s="139"/>
      <c r="PWF17" s="139"/>
      <c r="PWG17" s="139"/>
      <c r="PWH17" s="139"/>
      <c r="PWI17" s="139"/>
      <c r="PWJ17" s="139"/>
      <c r="PWK17" s="139"/>
      <c r="PWL17" s="139"/>
      <c r="PWM17" s="139"/>
      <c r="PWN17" s="139"/>
      <c r="PWO17" s="139"/>
      <c r="PWP17" s="139"/>
      <c r="PWQ17" s="139"/>
      <c r="PWR17" s="139"/>
      <c r="PWS17" s="139"/>
      <c r="PWT17" s="139"/>
      <c r="PWU17" s="139"/>
      <c r="PWV17" s="139"/>
      <c r="PWW17" s="139"/>
      <c r="PWX17" s="139"/>
      <c r="PWY17" s="139"/>
      <c r="PWZ17" s="139"/>
      <c r="PXA17" s="139"/>
      <c r="PXB17" s="139"/>
      <c r="PXC17" s="139"/>
      <c r="PXD17" s="139"/>
      <c r="PXE17" s="139"/>
      <c r="PXF17" s="139"/>
      <c r="PXG17" s="139"/>
      <c r="PXH17" s="139"/>
      <c r="PXI17" s="139"/>
      <c r="PXJ17" s="139"/>
      <c r="PXK17" s="139"/>
      <c r="PXL17" s="139"/>
      <c r="PXM17" s="139"/>
      <c r="PXN17" s="139"/>
      <c r="PXO17" s="139"/>
      <c r="PXP17" s="139"/>
      <c r="PXQ17" s="139"/>
      <c r="PXR17" s="139"/>
      <c r="PXS17" s="139"/>
      <c r="PXT17" s="139"/>
      <c r="PXU17" s="139"/>
      <c r="PXV17" s="139"/>
      <c r="PXW17" s="139"/>
      <c r="PXX17" s="139"/>
      <c r="PXY17" s="139"/>
      <c r="PXZ17" s="139"/>
      <c r="PYA17" s="139"/>
      <c r="PYB17" s="139"/>
      <c r="PYC17" s="139"/>
      <c r="PYD17" s="139"/>
      <c r="PYE17" s="139"/>
      <c r="PYF17" s="139"/>
      <c r="PYG17" s="139"/>
      <c r="PYH17" s="139"/>
      <c r="PYI17" s="139"/>
      <c r="PYJ17" s="139"/>
      <c r="PYK17" s="139"/>
      <c r="PYL17" s="139"/>
      <c r="PYM17" s="139"/>
      <c r="PYN17" s="139"/>
      <c r="PYO17" s="139"/>
      <c r="PYP17" s="139"/>
      <c r="PYQ17" s="139"/>
      <c r="PYR17" s="139"/>
      <c r="PYS17" s="139"/>
      <c r="PYT17" s="139"/>
      <c r="PYU17" s="139"/>
      <c r="PYV17" s="139"/>
      <c r="PYW17" s="139"/>
      <c r="PYX17" s="139"/>
      <c r="PYY17" s="139"/>
      <c r="PYZ17" s="139"/>
      <c r="PZA17" s="139"/>
      <c r="PZB17" s="139"/>
      <c r="PZC17" s="139"/>
      <c r="PZD17" s="139"/>
      <c r="PZE17" s="139"/>
      <c r="PZF17" s="139"/>
      <c r="PZG17" s="139"/>
      <c r="PZH17" s="139"/>
      <c r="PZI17" s="139"/>
      <c r="PZJ17" s="139"/>
      <c r="PZK17" s="139"/>
      <c r="PZL17" s="139"/>
      <c r="PZM17" s="139"/>
      <c r="PZN17" s="139"/>
      <c r="PZO17" s="139"/>
      <c r="PZP17" s="139"/>
      <c r="PZQ17" s="139"/>
      <c r="PZR17" s="139"/>
      <c r="PZS17" s="139"/>
      <c r="PZT17" s="139"/>
      <c r="PZU17" s="139"/>
      <c r="PZV17" s="139"/>
      <c r="PZW17" s="139"/>
      <c r="PZX17" s="139"/>
      <c r="PZY17" s="139"/>
      <c r="PZZ17" s="139"/>
      <c r="QAA17" s="139"/>
      <c r="QAB17" s="139"/>
      <c r="QAC17" s="139"/>
      <c r="QAD17" s="139"/>
      <c r="QAE17" s="139"/>
      <c r="QAF17" s="139"/>
      <c r="QAG17" s="139"/>
      <c r="QAH17" s="139"/>
      <c r="QAI17" s="139"/>
      <c r="QAJ17" s="139"/>
      <c r="QAK17" s="139"/>
      <c r="QAL17" s="139"/>
      <c r="QAM17" s="139"/>
      <c r="QAN17" s="139"/>
      <c r="QAO17" s="139"/>
      <c r="QAP17" s="139"/>
      <c r="QAQ17" s="139"/>
      <c r="QAR17" s="139"/>
      <c r="QAS17" s="139"/>
      <c r="QAT17" s="139"/>
      <c r="QAU17" s="139"/>
      <c r="QAV17" s="139"/>
      <c r="QAW17" s="139"/>
      <c r="QAX17" s="139"/>
      <c r="QAY17" s="139"/>
      <c r="QAZ17" s="139"/>
      <c r="QBA17" s="139"/>
      <c r="QBB17" s="139"/>
      <c r="QBC17" s="139"/>
      <c r="QBD17" s="139"/>
      <c r="QBE17" s="139"/>
      <c r="QBF17" s="139"/>
      <c r="QBG17" s="139"/>
      <c r="QBH17" s="139"/>
      <c r="QBI17" s="139"/>
      <c r="QBJ17" s="139"/>
      <c r="QBK17" s="139"/>
      <c r="QBL17" s="139"/>
      <c r="QBM17" s="139"/>
      <c r="QBN17" s="139"/>
      <c r="QBO17" s="139"/>
      <c r="QBP17" s="139"/>
      <c r="QBQ17" s="139"/>
      <c r="QBR17" s="139"/>
      <c r="QBS17" s="139"/>
      <c r="QBT17" s="139"/>
      <c r="QBU17" s="139"/>
      <c r="QBV17" s="139"/>
      <c r="QBW17" s="139"/>
      <c r="QBX17" s="139"/>
      <c r="QBY17" s="139"/>
      <c r="QBZ17" s="139"/>
      <c r="QCA17" s="139"/>
      <c r="QCB17" s="139"/>
      <c r="QCC17" s="139"/>
      <c r="QCD17" s="139"/>
      <c r="QCE17" s="139"/>
      <c r="QCF17" s="139"/>
      <c r="QCG17" s="139"/>
      <c r="QCH17" s="139"/>
      <c r="QCI17" s="139"/>
      <c r="QCJ17" s="139"/>
      <c r="QCK17" s="139"/>
      <c r="QCL17" s="139"/>
      <c r="QCM17" s="139"/>
      <c r="QCN17" s="139"/>
      <c r="QCO17" s="139"/>
      <c r="QCP17" s="139"/>
      <c r="QCQ17" s="139"/>
      <c r="QCR17" s="139"/>
      <c r="QCS17" s="139"/>
      <c r="QCT17" s="139"/>
      <c r="QCU17" s="139"/>
      <c r="QCV17" s="139"/>
      <c r="QCW17" s="139"/>
      <c r="QCX17" s="139"/>
      <c r="QCY17" s="139"/>
      <c r="QCZ17" s="139"/>
      <c r="QDA17" s="139"/>
      <c r="QDB17" s="139"/>
      <c r="QDC17" s="139"/>
      <c r="QDD17" s="139"/>
      <c r="QDE17" s="139"/>
      <c r="QDF17" s="139"/>
      <c r="QDG17" s="139"/>
      <c r="QDH17" s="139"/>
      <c r="QDI17" s="139"/>
      <c r="QDJ17" s="139"/>
      <c r="QDK17" s="139"/>
      <c r="QDL17" s="139"/>
      <c r="QDM17" s="139"/>
      <c r="QDN17" s="139"/>
      <c r="QDO17" s="139"/>
      <c r="QDP17" s="139"/>
      <c r="QDQ17" s="139"/>
      <c r="QDR17" s="139"/>
      <c r="QDS17" s="139"/>
      <c r="QDT17" s="139"/>
      <c r="QDU17" s="139"/>
      <c r="QDV17" s="139"/>
      <c r="QDW17" s="139"/>
      <c r="QDX17" s="139"/>
      <c r="QDY17" s="139"/>
      <c r="QDZ17" s="139"/>
      <c r="QEA17" s="139"/>
      <c r="QEB17" s="139"/>
      <c r="QEC17" s="139"/>
      <c r="QED17" s="139"/>
      <c r="QEE17" s="139"/>
      <c r="QEF17" s="139"/>
      <c r="QEG17" s="139"/>
      <c r="QEH17" s="139"/>
      <c r="QEI17" s="139"/>
      <c r="QEJ17" s="139"/>
      <c r="QEK17" s="139"/>
      <c r="QEL17" s="139"/>
      <c r="QEM17" s="139"/>
      <c r="QEN17" s="139"/>
      <c r="QEO17" s="139"/>
      <c r="QEP17" s="139"/>
      <c r="QEQ17" s="139"/>
      <c r="QER17" s="139"/>
      <c r="QES17" s="139"/>
      <c r="QET17" s="139"/>
      <c r="QEU17" s="139"/>
      <c r="QEV17" s="139"/>
      <c r="QEW17" s="139"/>
      <c r="QEX17" s="139"/>
      <c r="QEY17" s="139"/>
      <c r="QEZ17" s="139"/>
      <c r="QFA17" s="139"/>
      <c r="QFB17" s="139"/>
      <c r="QFC17" s="139"/>
      <c r="QFD17" s="139"/>
      <c r="QFE17" s="139"/>
      <c r="QFF17" s="139"/>
      <c r="QFG17" s="139"/>
      <c r="QFH17" s="139"/>
      <c r="QFI17" s="139"/>
      <c r="QFJ17" s="139"/>
      <c r="QFK17" s="139"/>
      <c r="QFL17" s="139"/>
      <c r="QFM17" s="139"/>
      <c r="QFN17" s="139"/>
      <c r="QFO17" s="139"/>
      <c r="QFP17" s="139"/>
      <c r="QFQ17" s="139"/>
      <c r="QFR17" s="139"/>
      <c r="QFS17" s="139"/>
      <c r="QFT17" s="139"/>
      <c r="QFU17" s="139"/>
      <c r="QFV17" s="139"/>
      <c r="QFW17" s="139"/>
      <c r="QFX17" s="139"/>
      <c r="QFY17" s="139"/>
      <c r="QFZ17" s="139"/>
      <c r="QGA17" s="139"/>
      <c r="QGB17" s="139"/>
      <c r="QGC17" s="139"/>
      <c r="QGD17" s="139"/>
      <c r="QGE17" s="139"/>
      <c r="QGF17" s="139"/>
      <c r="QGG17" s="139"/>
      <c r="QGH17" s="139"/>
      <c r="QGI17" s="139"/>
      <c r="QGJ17" s="139"/>
      <c r="QGK17" s="139"/>
      <c r="QGL17" s="139"/>
      <c r="QGM17" s="139"/>
      <c r="QGN17" s="139"/>
      <c r="QGO17" s="139"/>
      <c r="QGP17" s="139"/>
      <c r="QGQ17" s="139"/>
      <c r="QGR17" s="139"/>
      <c r="QGS17" s="139"/>
      <c r="QGT17" s="139"/>
      <c r="QGU17" s="139"/>
      <c r="QGV17" s="139"/>
      <c r="QGW17" s="139"/>
      <c r="QGX17" s="139"/>
      <c r="QGY17" s="139"/>
      <c r="QGZ17" s="139"/>
      <c r="QHA17" s="139"/>
      <c r="QHB17" s="139"/>
      <c r="QHC17" s="139"/>
      <c r="QHD17" s="139"/>
      <c r="QHE17" s="139"/>
      <c r="QHF17" s="139"/>
      <c r="QHG17" s="139"/>
      <c r="QHH17" s="139"/>
      <c r="QHI17" s="139"/>
      <c r="QHJ17" s="139"/>
      <c r="QHK17" s="139"/>
      <c r="QHL17" s="139"/>
      <c r="QHM17" s="139"/>
      <c r="QHN17" s="139"/>
      <c r="QHO17" s="139"/>
      <c r="QHP17" s="139"/>
      <c r="QHQ17" s="139"/>
      <c r="QHR17" s="139"/>
      <c r="QHS17" s="139"/>
      <c r="QHT17" s="139"/>
      <c r="QHU17" s="139"/>
      <c r="QHV17" s="139"/>
      <c r="QHW17" s="139"/>
      <c r="QHX17" s="139"/>
      <c r="QHY17" s="139"/>
      <c r="QHZ17" s="139"/>
      <c r="QIA17" s="139"/>
      <c r="QIB17" s="139"/>
      <c r="QIC17" s="139"/>
      <c r="QID17" s="139"/>
      <c r="QIE17" s="139"/>
      <c r="QIF17" s="139"/>
      <c r="QIG17" s="139"/>
      <c r="QIH17" s="139"/>
      <c r="QII17" s="139"/>
      <c r="QIJ17" s="139"/>
      <c r="QIK17" s="139"/>
      <c r="QIL17" s="139"/>
      <c r="QIM17" s="139"/>
      <c r="QIN17" s="139"/>
      <c r="QIO17" s="139"/>
      <c r="QIP17" s="139"/>
      <c r="QIQ17" s="139"/>
      <c r="QIR17" s="139"/>
      <c r="QIS17" s="139"/>
      <c r="QIT17" s="139"/>
      <c r="QIU17" s="139"/>
      <c r="QIV17" s="139"/>
      <c r="QIW17" s="139"/>
      <c r="QIX17" s="139"/>
      <c r="QIY17" s="139"/>
      <c r="QIZ17" s="139"/>
      <c r="QJA17" s="139"/>
      <c r="QJB17" s="139"/>
      <c r="QJC17" s="139"/>
      <c r="QJD17" s="139"/>
      <c r="QJE17" s="139"/>
      <c r="QJF17" s="139"/>
      <c r="QJG17" s="139"/>
      <c r="QJH17" s="139"/>
      <c r="QJI17" s="139"/>
      <c r="QJJ17" s="139"/>
      <c r="QJK17" s="139"/>
      <c r="QJL17" s="139"/>
      <c r="QJM17" s="139"/>
      <c r="QJN17" s="139"/>
      <c r="QJO17" s="139"/>
      <c r="QJP17" s="139"/>
      <c r="QJQ17" s="139"/>
      <c r="QJR17" s="139"/>
      <c r="QJS17" s="139"/>
      <c r="QJT17" s="139"/>
      <c r="QJU17" s="139"/>
      <c r="QJV17" s="139"/>
      <c r="QJW17" s="139"/>
      <c r="QJX17" s="139"/>
      <c r="QJY17" s="139"/>
      <c r="QJZ17" s="139"/>
      <c r="QKA17" s="139"/>
      <c r="QKB17" s="139"/>
      <c r="QKC17" s="139"/>
      <c r="QKD17" s="139"/>
      <c r="QKE17" s="139"/>
      <c r="QKF17" s="139"/>
      <c r="QKG17" s="139"/>
      <c r="QKH17" s="139"/>
      <c r="QKI17" s="139"/>
      <c r="QKJ17" s="139"/>
      <c r="QKK17" s="139"/>
      <c r="QKL17" s="139"/>
      <c r="QKM17" s="139"/>
      <c r="QKN17" s="139"/>
      <c r="QKO17" s="139"/>
      <c r="QKP17" s="139"/>
      <c r="QKQ17" s="139"/>
      <c r="QKR17" s="139"/>
      <c r="QKS17" s="139"/>
      <c r="QKT17" s="139"/>
      <c r="QKU17" s="139"/>
      <c r="QKV17" s="139"/>
      <c r="QKW17" s="139"/>
      <c r="QKX17" s="139"/>
      <c r="QKY17" s="139"/>
      <c r="QKZ17" s="139"/>
      <c r="QLA17" s="139"/>
      <c r="QLB17" s="139"/>
      <c r="QLC17" s="139"/>
      <c r="QLD17" s="139"/>
      <c r="QLE17" s="139"/>
      <c r="QLF17" s="139"/>
      <c r="QLG17" s="139"/>
      <c r="QLH17" s="139"/>
      <c r="QLI17" s="139"/>
      <c r="QLJ17" s="139"/>
      <c r="QLK17" s="139"/>
      <c r="QLL17" s="139"/>
      <c r="QLM17" s="139"/>
      <c r="QLN17" s="139"/>
      <c r="QLO17" s="139"/>
      <c r="QLP17" s="139"/>
      <c r="QLQ17" s="139"/>
      <c r="QLR17" s="139"/>
      <c r="QLS17" s="139"/>
      <c r="QLT17" s="139"/>
      <c r="QLU17" s="139"/>
      <c r="QLV17" s="139"/>
      <c r="QLW17" s="139"/>
      <c r="QLX17" s="139"/>
      <c r="QLY17" s="139"/>
      <c r="QLZ17" s="139"/>
      <c r="QMA17" s="139"/>
      <c r="QMB17" s="139"/>
      <c r="QMC17" s="139"/>
      <c r="QMD17" s="139"/>
      <c r="QME17" s="139"/>
      <c r="QMF17" s="139"/>
      <c r="QMG17" s="139"/>
      <c r="QMH17" s="139"/>
      <c r="QMI17" s="139"/>
      <c r="QMJ17" s="139"/>
      <c r="QMK17" s="139"/>
      <c r="QML17" s="139"/>
      <c r="QMM17" s="139"/>
      <c r="QMN17" s="139"/>
      <c r="QMO17" s="139"/>
      <c r="QMP17" s="139"/>
      <c r="QMQ17" s="139"/>
      <c r="QMR17" s="139"/>
      <c r="QMS17" s="139"/>
      <c r="QMT17" s="139"/>
      <c r="QMU17" s="139"/>
      <c r="QMV17" s="139"/>
      <c r="QMW17" s="139"/>
      <c r="QMX17" s="139"/>
      <c r="QMY17" s="139"/>
      <c r="QMZ17" s="139"/>
      <c r="QNA17" s="139"/>
      <c r="QNB17" s="139"/>
      <c r="QNC17" s="139"/>
      <c r="QND17" s="139"/>
      <c r="QNE17" s="139"/>
      <c r="QNF17" s="139"/>
      <c r="QNG17" s="139"/>
      <c r="QNH17" s="139"/>
      <c r="QNI17" s="139"/>
      <c r="QNJ17" s="139"/>
      <c r="QNK17" s="139"/>
      <c r="QNL17" s="139"/>
      <c r="QNM17" s="139"/>
      <c r="QNN17" s="139"/>
      <c r="QNO17" s="139"/>
      <c r="QNP17" s="139"/>
      <c r="QNQ17" s="139"/>
      <c r="QNR17" s="139"/>
      <c r="QNS17" s="139"/>
      <c r="QNT17" s="139"/>
      <c r="QNU17" s="139"/>
      <c r="QNV17" s="139"/>
      <c r="QNW17" s="139"/>
      <c r="QNX17" s="139"/>
      <c r="QNY17" s="139"/>
      <c r="QNZ17" s="139"/>
      <c r="QOA17" s="139"/>
      <c r="QOB17" s="139"/>
      <c r="QOC17" s="139"/>
      <c r="QOD17" s="139"/>
      <c r="QOE17" s="139"/>
      <c r="QOF17" s="139"/>
      <c r="QOG17" s="139"/>
      <c r="QOH17" s="139"/>
      <c r="QOI17" s="139"/>
      <c r="QOJ17" s="139"/>
      <c r="QOK17" s="139"/>
      <c r="QOL17" s="139"/>
      <c r="QOM17" s="139"/>
      <c r="QON17" s="139"/>
      <c r="QOO17" s="139"/>
      <c r="QOP17" s="139"/>
      <c r="QOQ17" s="139"/>
      <c r="QOR17" s="139"/>
      <c r="QOS17" s="139"/>
      <c r="QOT17" s="139"/>
      <c r="QOU17" s="139"/>
      <c r="QOV17" s="139"/>
      <c r="QOW17" s="139"/>
      <c r="QOX17" s="139"/>
      <c r="QOY17" s="139"/>
      <c r="QOZ17" s="139"/>
      <c r="QPA17" s="139"/>
      <c r="QPB17" s="139"/>
      <c r="QPC17" s="139"/>
      <c r="QPD17" s="139"/>
      <c r="QPE17" s="139"/>
      <c r="QPF17" s="139"/>
      <c r="QPG17" s="139"/>
      <c r="QPH17" s="139"/>
      <c r="QPI17" s="139"/>
      <c r="QPJ17" s="139"/>
      <c r="QPK17" s="139"/>
      <c r="QPL17" s="139"/>
      <c r="QPM17" s="139"/>
      <c r="QPN17" s="139"/>
      <c r="QPO17" s="139"/>
      <c r="QPP17" s="139"/>
      <c r="QPQ17" s="139"/>
      <c r="QPR17" s="139"/>
      <c r="QPS17" s="139"/>
      <c r="QPT17" s="139"/>
      <c r="QPU17" s="139"/>
      <c r="QPV17" s="139"/>
      <c r="QPW17" s="139"/>
      <c r="QPX17" s="139"/>
      <c r="QPY17" s="139"/>
      <c r="QPZ17" s="139"/>
      <c r="QQA17" s="139"/>
      <c r="QQB17" s="139"/>
      <c r="QQC17" s="139"/>
      <c r="QQD17" s="139"/>
      <c r="QQE17" s="139"/>
      <c r="QQF17" s="139"/>
      <c r="QQG17" s="139"/>
      <c r="QQH17" s="139"/>
      <c r="QQI17" s="139"/>
      <c r="QQJ17" s="139"/>
      <c r="QQK17" s="139"/>
      <c r="QQL17" s="139"/>
      <c r="QQM17" s="139"/>
      <c r="QQN17" s="139"/>
      <c r="QQO17" s="139"/>
      <c r="QQP17" s="139"/>
      <c r="QQQ17" s="139"/>
      <c r="QQR17" s="139"/>
      <c r="QQS17" s="139"/>
      <c r="QQT17" s="139"/>
      <c r="QQU17" s="139"/>
      <c r="QQV17" s="139"/>
      <c r="QQW17" s="139"/>
      <c r="QQX17" s="139"/>
      <c r="QQY17" s="139"/>
      <c r="QQZ17" s="139"/>
      <c r="QRA17" s="139"/>
      <c r="QRB17" s="139"/>
      <c r="QRC17" s="139"/>
      <c r="QRD17" s="139"/>
      <c r="QRE17" s="139"/>
      <c r="QRF17" s="139"/>
      <c r="QRG17" s="139"/>
      <c r="QRH17" s="139"/>
      <c r="QRI17" s="139"/>
      <c r="QRJ17" s="139"/>
      <c r="QRK17" s="139"/>
      <c r="QRL17" s="139"/>
      <c r="QRM17" s="139"/>
      <c r="QRN17" s="139"/>
      <c r="QRO17" s="139"/>
      <c r="QRP17" s="139"/>
      <c r="QRQ17" s="139"/>
      <c r="QRR17" s="139"/>
      <c r="QRS17" s="139"/>
      <c r="QRT17" s="139"/>
      <c r="QRU17" s="139"/>
      <c r="QRV17" s="139"/>
      <c r="QRW17" s="139"/>
      <c r="QRX17" s="139"/>
      <c r="QRY17" s="139"/>
      <c r="QRZ17" s="139"/>
      <c r="QSA17" s="139"/>
      <c r="QSB17" s="139"/>
      <c r="QSC17" s="139"/>
      <c r="QSD17" s="139"/>
      <c r="QSE17" s="139"/>
      <c r="QSF17" s="139"/>
      <c r="QSG17" s="139"/>
      <c r="QSH17" s="139"/>
      <c r="QSI17" s="139"/>
      <c r="QSJ17" s="139"/>
      <c r="QSK17" s="139"/>
      <c r="QSL17" s="139"/>
      <c r="QSM17" s="139"/>
      <c r="QSN17" s="139"/>
      <c r="QSO17" s="139"/>
      <c r="QSP17" s="139"/>
      <c r="QSQ17" s="139"/>
      <c r="QSR17" s="139"/>
      <c r="QSS17" s="139"/>
      <c r="QST17" s="139"/>
      <c r="QSU17" s="139"/>
      <c r="QSV17" s="139"/>
      <c r="QSW17" s="139"/>
      <c r="QSX17" s="139"/>
      <c r="QSY17" s="139"/>
      <c r="QSZ17" s="139"/>
      <c r="QTA17" s="139"/>
      <c r="QTB17" s="139"/>
      <c r="QTC17" s="139"/>
      <c r="QTD17" s="139"/>
      <c r="QTE17" s="139"/>
      <c r="QTF17" s="139"/>
      <c r="QTG17" s="139"/>
      <c r="QTH17" s="139"/>
      <c r="QTI17" s="139"/>
      <c r="QTJ17" s="139"/>
      <c r="QTK17" s="139"/>
      <c r="QTL17" s="139"/>
      <c r="QTM17" s="139"/>
      <c r="QTN17" s="139"/>
      <c r="QTO17" s="139"/>
      <c r="QTP17" s="139"/>
      <c r="QTQ17" s="139"/>
      <c r="QTR17" s="139"/>
      <c r="QTS17" s="139"/>
      <c r="QTT17" s="139"/>
      <c r="QTU17" s="139"/>
      <c r="QTV17" s="139"/>
      <c r="QTW17" s="139"/>
      <c r="QTX17" s="139"/>
      <c r="QTY17" s="139"/>
      <c r="QTZ17" s="139"/>
      <c r="QUA17" s="139"/>
      <c r="QUB17" s="139"/>
      <c r="QUC17" s="139"/>
      <c r="QUD17" s="139"/>
      <c r="QUE17" s="139"/>
      <c r="QUF17" s="139"/>
      <c r="QUG17" s="139"/>
      <c r="QUH17" s="139"/>
      <c r="QUI17" s="139"/>
      <c r="QUJ17" s="139"/>
      <c r="QUK17" s="139"/>
      <c r="QUL17" s="139"/>
      <c r="QUM17" s="139"/>
      <c r="QUN17" s="139"/>
      <c r="QUO17" s="139"/>
      <c r="QUP17" s="139"/>
      <c r="QUQ17" s="139"/>
      <c r="QUR17" s="139"/>
      <c r="QUS17" s="139"/>
      <c r="QUT17" s="139"/>
      <c r="QUU17" s="139"/>
      <c r="QUV17" s="139"/>
      <c r="QUW17" s="139"/>
      <c r="QUX17" s="139"/>
      <c r="QUY17" s="139"/>
    </row>
    <row r="18" spans="1:12063" ht="18" customHeight="1">
      <c r="B18" s="122"/>
      <c r="C18" s="123">
        <v>12</v>
      </c>
      <c r="D18" s="124">
        <v>21.830865980492536</v>
      </c>
      <c r="E18" s="124">
        <v>28.825423186116506</v>
      </c>
      <c r="F18" s="124"/>
      <c r="G18" s="125" t="s">
        <v>60</v>
      </c>
      <c r="H18" s="136" t="s">
        <v>58</v>
      </c>
      <c r="I18" s="137">
        <v>1817900</v>
      </c>
      <c r="J18" s="128">
        <f>+'rpt 1'!AO25</f>
        <v>37800</v>
      </c>
      <c r="K18" s="156">
        <f>+จัดสรร!AG20+จัดสรร!AI20+จัดสรร!AJ20+จัดสรร!AK20+จัดสรร!AL20+จัดสรร!AM20+จัดสรร!AN20+จัดสรร!AO20+จัดสรร!AP20+จัดสรร!AQ20+จัดสรร!AR20+จัดสรร!AT20+จัดสรร!AU20+จัดสรร!AV20</f>
        <v>277890</v>
      </c>
      <c r="L18" s="156">
        <f>+จัดสรร!AH20+จัดสรร!WR20</f>
        <v>180720</v>
      </c>
      <c r="M18" s="127">
        <f t="shared" si="1"/>
        <v>2314310</v>
      </c>
      <c r="N18" s="129">
        <v>1405410</v>
      </c>
      <c r="O18" s="129">
        <v>115165</v>
      </c>
      <c r="P18" s="129">
        <v>289950.38</v>
      </c>
      <c r="Q18" s="129">
        <v>405115.38</v>
      </c>
      <c r="R18" s="130">
        <v>1000294.62</v>
      </c>
      <c r="S18" s="130"/>
      <c r="T18" s="130"/>
      <c r="U18" s="140"/>
      <c r="W18" s="133" t="e">
        <v>#REF!</v>
      </c>
      <c r="X18" s="134" t="s">
        <v>320</v>
      </c>
      <c r="Y18" s="135" t="e">
        <v>#N/A</v>
      </c>
      <c r="Z18" s="135" t="e">
        <v>#N/A</v>
      </c>
      <c r="AA18" s="141" t="e">
        <v>#N/A</v>
      </c>
    </row>
    <row r="19" spans="1:12063" s="139" customFormat="1" ht="18" customHeight="1">
      <c r="A19" s="121"/>
      <c r="B19" s="122"/>
      <c r="C19" s="123">
        <v>13</v>
      </c>
      <c r="D19" s="124">
        <v>30.53955317542701</v>
      </c>
      <c r="E19" s="124">
        <v>22.351287541050407</v>
      </c>
      <c r="F19" s="124"/>
      <c r="G19" s="125" t="s">
        <v>63</v>
      </c>
      <c r="H19" s="136" t="s">
        <v>61</v>
      </c>
      <c r="I19" s="137">
        <v>1924400</v>
      </c>
      <c r="J19" s="128">
        <f>+'rpt 1'!AO26</f>
        <v>195000</v>
      </c>
      <c r="K19" s="156">
        <f>+จัดสรร!AG21+จัดสรร!AI21+จัดสรร!AJ21+จัดสรร!AK21+จัดสรร!AL21+จัดสรร!AM21+จัดสรร!AN21+จัดสรร!AO21+จัดสรร!AP21+จัดสรร!AQ21+จัดสรร!AR21+จัดสรร!AT21+จัดสรร!AU21+จัดสรร!AV21</f>
        <v>1517315</v>
      </c>
      <c r="L19" s="156">
        <f>+จัดสรร!AH21+จัดสรร!WR21</f>
        <v>221315</v>
      </c>
      <c r="M19" s="127">
        <f t="shared" si="1"/>
        <v>3858030</v>
      </c>
      <c r="N19" s="129">
        <v>2895830</v>
      </c>
      <c r="O19" s="129">
        <v>105000</v>
      </c>
      <c r="P19" s="129">
        <v>542255.29</v>
      </c>
      <c r="Q19" s="129">
        <v>647255.29</v>
      </c>
      <c r="R19" s="130">
        <v>2248574.71</v>
      </c>
      <c r="S19" s="130">
        <v>3</v>
      </c>
      <c r="T19" s="130">
        <v>-17.412178114737397</v>
      </c>
      <c r="U19" s="138">
        <v>-14.412178114737397</v>
      </c>
      <c r="V19" s="121"/>
      <c r="W19" s="133" t="e">
        <v>#REF!</v>
      </c>
      <c r="X19" s="134" t="s">
        <v>321</v>
      </c>
      <c r="Y19" s="135" t="e">
        <v>#N/A</v>
      </c>
      <c r="Z19" s="135" t="e">
        <v>#N/A</v>
      </c>
      <c r="AA19" s="135" t="e">
        <v>#N/A</v>
      </c>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1"/>
      <c r="IX19" s="121"/>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1"/>
      <c r="NJ19" s="121"/>
      <c r="NK19" s="121"/>
      <c r="NL19" s="121"/>
      <c r="NM19" s="121"/>
      <c r="NN19" s="121"/>
      <c r="NO19" s="121"/>
      <c r="NP19" s="121"/>
      <c r="NQ19" s="121"/>
      <c r="NR19" s="121"/>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1"/>
      <c r="SD19" s="121"/>
      <c r="SE19" s="121"/>
      <c r="SF19" s="121"/>
      <c r="SG19" s="121"/>
      <c r="SH19" s="121"/>
      <c r="SI19" s="121"/>
      <c r="SJ19" s="121"/>
      <c r="SK19" s="121"/>
      <c r="SL19" s="121"/>
      <c r="SM19" s="121"/>
      <c r="SN19" s="121"/>
      <c r="SO19" s="121"/>
      <c r="SP19" s="121"/>
      <c r="SQ19" s="121"/>
      <c r="SR19" s="121"/>
      <c r="SS19" s="121"/>
      <c r="ST19" s="121"/>
      <c r="SU19" s="121"/>
      <c r="SV19" s="121"/>
      <c r="SW19" s="121"/>
      <c r="SX19" s="121"/>
      <c r="SY19" s="121"/>
      <c r="SZ19" s="121"/>
      <c r="TA19" s="121"/>
      <c r="TB19" s="121"/>
      <c r="TC19" s="121"/>
      <c r="TD19" s="121"/>
      <c r="TE19" s="121"/>
      <c r="TF19" s="121"/>
      <c r="TG19" s="121"/>
      <c r="TH19" s="121"/>
      <c r="TI19" s="121"/>
      <c r="TJ19" s="121"/>
      <c r="TK19" s="121"/>
      <c r="TL19" s="121"/>
      <c r="TM19" s="121"/>
      <c r="TN19" s="121"/>
      <c r="TO19" s="121"/>
      <c r="TP19" s="121"/>
      <c r="TQ19" s="121"/>
      <c r="TR19" s="121"/>
      <c r="TS19" s="121"/>
      <c r="TT19" s="121"/>
      <c r="TU19" s="121"/>
      <c r="TV19" s="121"/>
      <c r="TW19" s="121"/>
      <c r="TX19" s="121"/>
      <c r="TY19" s="121"/>
      <c r="TZ19" s="121"/>
      <c r="UA19" s="121"/>
      <c r="UB19" s="121"/>
      <c r="UC19" s="121"/>
      <c r="UD19" s="121"/>
      <c r="UE19" s="121"/>
      <c r="UF19" s="121"/>
      <c r="UG19" s="121"/>
      <c r="UH19" s="121"/>
      <c r="UI19" s="121"/>
      <c r="UJ19" s="121"/>
      <c r="UK19" s="121"/>
      <c r="UL19" s="121"/>
      <c r="UM19" s="121"/>
      <c r="UN19" s="121"/>
      <c r="UO19" s="121"/>
      <c r="UP19" s="121"/>
      <c r="UQ19" s="121"/>
      <c r="UR19" s="121"/>
      <c r="US19" s="121"/>
      <c r="UT19" s="121"/>
      <c r="UU19" s="121"/>
      <c r="UV19" s="121"/>
      <c r="UW19" s="121"/>
      <c r="UX19" s="121"/>
      <c r="UY19" s="121"/>
      <c r="UZ19" s="121"/>
      <c r="VA19" s="121"/>
      <c r="VB19" s="121"/>
      <c r="VC19" s="121"/>
      <c r="VD19" s="121"/>
      <c r="VE19" s="121"/>
      <c r="VF19" s="121"/>
      <c r="VG19" s="121"/>
      <c r="VH19" s="121"/>
      <c r="VI19" s="121"/>
      <c r="VJ19" s="121"/>
      <c r="VK19" s="121"/>
      <c r="VL19" s="121"/>
      <c r="VM19" s="121"/>
      <c r="VN19" s="121"/>
      <c r="VO19" s="121"/>
      <c r="VP19" s="121"/>
      <c r="VQ19" s="121"/>
      <c r="VR19" s="121"/>
      <c r="VS19" s="121"/>
      <c r="VT19" s="121"/>
      <c r="VU19" s="121"/>
      <c r="VV19" s="121"/>
      <c r="VW19" s="121"/>
      <c r="VX19" s="121"/>
      <c r="VY19" s="121"/>
      <c r="VZ19" s="121"/>
      <c r="WA19" s="121"/>
      <c r="WB19" s="121"/>
      <c r="WC19" s="121"/>
      <c r="WD19" s="121"/>
      <c r="WE19" s="121"/>
      <c r="WF19" s="121"/>
      <c r="WG19" s="121"/>
      <c r="WH19" s="121"/>
      <c r="WI19" s="121"/>
      <c r="WJ19" s="121"/>
      <c r="WK19" s="121"/>
      <c r="WL19" s="121"/>
      <c r="WM19" s="121"/>
      <c r="WN19" s="121"/>
      <c r="WO19" s="121"/>
      <c r="WP19" s="121"/>
      <c r="WQ19" s="121"/>
      <c r="WR19" s="121"/>
      <c r="WS19" s="121"/>
      <c r="WT19" s="121"/>
      <c r="WU19" s="121"/>
      <c r="WV19" s="121"/>
      <c r="WW19" s="121"/>
      <c r="WX19" s="121"/>
      <c r="WY19" s="121"/>
      <c r="WZ19" s="121"/>
      <c r="XA19" s="121"/>
      <c r="XB19" s="121"/>
      <c r="XC19" s="121"/>
      <c r="XD19" s="121"/>
      <c r="XE19" s="121"/>
      <c r="XF19" s="121"/>
      <c r="XG19" s="121"/>
      <c r="XH19" s="121"/>
      <c r="XI19" s="121"/>
      <c r="XJ19" s="121"/>
      <c r="XK19" s="121"/>
      <c r="XL19" s="121"/>
      <c r="XM19" s="121"/>
      <c r="XN19" s="121"/>
      <c r="XO19" s="121"/>
      <c r="XP19" s="121"/>
      <c r="XQ19" s="121"/>
      <c r="XR19" s="121"/>
      <c r="XS19" s="121"/>
      <c r="XT19" s="121"/>
      <c r="XU19" s="121"/>
      <c r="XV19" s="121"/>
      <c r="XW19" s="121"/>
      <c r="XX19" s="121"/>
      <c r="XY19" s="121"/>
      <c r="XZ19" s="121"/>
      <c r="YA19" s="121"/>
      <c r="YB19" s="121"/>
      <c r="YC19" s="121"/>
      <c r="YD19" s="121"/>
      <c r="YE19" s="121"/>
      <c r="YF19" s="121"/>
      <c r="YG19" s="121"/>
      <c r="YH19" s="121"/>
      <c r="YI19" s="121"/>
      <c r="YJ19" s="121"/>
      <c r="YK19" s="121"/>
      <c r="YL19" s="121"/>
      <c r="YM19" s="121"/>
      <c r="YN19" s="121"/>
      <c r="YO19" s="121"/>
      <c r="YP19" s="121"/>
      <c r="YQ19" s="121"/>
      <c r="YR19" s="121"/>
      <c r="YS19" s="121"/>
      <c r="YT19" s="121"/>
      <c r="YU19" s="121"/>
      <c r="YV19" s="121"/>
      <c r="YW19" s="121"/>
      <c r="YX19" s="121"/>
      <c r="YY19" s="121"/>
      <c r="YZ19" s="121"/>
      <c r="ZA19" s="121"/>
      <c r="ZB19" s="121"/>
      <c r="ZC19" s="121"/>
      <c r="ZD19" s="121"/>
      <c r="ZE19" s="121"/>
      <c r="ZF19" s="121"/>
      <c r="ZG19" s="121"/>
      <c r="ZH19" s="121"/>
      <c r="ZI19" s="121"/>
      <c r="ZJ19" s="121"/>
      <c r="ZK19" s="121"/>
      <c r="ZL19" s="121"/>
      <c r="ZM19" s="121"/>
      <c r="ZN19" s="121"/>
      <c r="ZO19" s="121"/>
      <c r="ZP19" s="121"/>
      <c r="ZQ19" s="121"/>
      <c r="ZR19" s="121"/>
      <c r="ZS19" s="121"/>
      <c r="ZT19" s="121"/>
      <c r="ZU19" s="121"/>
      <c r="ZV19" s="121"/>
      <c r="ZW19" s="121"/>
      <c r="ZX19" s="121"/>
      <c r="ZY19" s="121"/>
      <c r="ZZ19" s="121"/>
      <c r="AAA19" s="121"/>
      <c r="AAB19" s="121"/>
      <c r="AAC19" s="121"/>
      <c r="AAD19" s="121"/>
      <c r="AAE19" s="121"/>
      <c r="AAF19" s="121"/>
      <c r="AAG19" s="121"/>
      <c r="AAH19" s="121"/>
      <c r="AAI19" s="121"/>
      <c r="AAJ19" s="121"/>
      <c r="AAK19" s="121"/>
      <c r="AAL19" s="121"/>
      <c r="AAM19" s="121"/>
      <c r="AAN19" s="121"/>
      <c r="AAO19" s="121"/>
      <c r="AAP19" s="121"/>
      <c r="AAQ19" s="121"/>
      <c r="AAR19" s="121"/>
      <c r="AAS19" s="121"/>
      <c r="AAT19" s="121"/>
      <c r="AAU19" s="121"/>
      <c r="AAV19" s="121"/>
      <c r="AAW19" s="121"/>
      <c r="AAX19" s="121"/>
      <c r="AAY19" s="121"/>
      <c r="AAZ19" s="121"/>
      <c r="ABA19" s="121"/>
      <c r="ABB19" s="121"/>
      <c r="ABC19" s="121"/>
      <c r="ABD19" s="121"/>
      <c r="ABE19" s="121"/>
      <c r="ABF19" s="121"/>
      <c r="ABG19" s="121"/>
      <c r="ABH19" s="121"/>
      <c r="ABI19" s="121"/>
      <c r="ABJ19" s="121"/>
      <c r="ABK19" s="121"/>
      <c r="ABL19" s="121"/>
      <c r="ABM19" s="121"/>
      <c r="ABN19" s="121"/>
      <c r="ABO19" s="121"/>
      <c r="ABP19" s="121"/>
      <c r="ABQ19" s="121"/>
      <c r="ABR19" s="121"/>
      <c r="ABS19" s="121"/>
      <c r="ABT19" s="121"/>
      <c r="ABU19" s="121"/>
      <c r="ABV19" s="121"/>
      <c r="ABW19" s="121"/>
      <c r="ABX19" s="121"/>
      <c r="ABY19" s="121"/>
      <c r="ABZ19" s="121"/>
      <c r="ACA19" s="121"/>
      <c r="ACB19" s="121"/>
      <c r="ACC19" s="121"/>
      <c r="ACD19" s="121"/>
      <c r="ACE19" s="121"/>
      <c r="ACF19" s="121"/>
      <c r="ACG19" s="121"/>
      <c r="ACH19" s="121"/>
      <c r="ACI19" s="121"/>
      <c r="ACJ19" s="121"/>
      <c r="ACK19" s="121"/>
      <c r="ACL19" s="121"/>
      <c r="ACM19" s="121"/>
      <c r="ACN19" s="121"/>
      <c r="ACO19" s="121"/>
      <c r="ACP19" s="121"/>
      <c r="ACQ19" s="121"/>
      <c r="ACR19" s="121"/>
      <c r="ACS19" s="121"/>
      <c r="ACT19" s="121"/>
      <c r="ACU19" s="121"/>
      <c r="ACV19" s="121"/>
      <c r="ACW19" s="121"/>
      <c r="ACX19" s="121"/>
      <c r="ACY19" s="121"/>
      <c r="ACZ19" s="121"/>
      <c r="ADA19" s="121"/>
      <c r="ADB19" s="121"/>
      <c r="ADC19" s="121"/>
      <c r="ADD19" s="121"/>
      <c r="ADE19" s="121"/>
      <c r="ADF19" s="121"/>
      <c r="ADG19" s="121"/>
      <c r="ADH19" s="121"/>
      <c r="ADI19" s="121"/>
      <c r="ADJ19" s="121"/>
      <c r="ADK19" s="121"/>
      <c r="ADL19" s="121"/>
      <c r="ADM19" s="121"/>
      <c r="ADN19" s="121"/>
      <c r="ADO19" s="121"/>
      <c r="ADP19" s="121"/>
      <c r="ADQ19" s="121"/>
      <c r="ADR19" s="121"/>
      <c r="ADS19" s="121"/>
      <c r="ADT19" s="121"/>
      <c r="ADU19" s="121"/>
      <c r="ADV19" s="121"/>
      <c r="ADW19" s="121"/>
      <c r="ADX19" s="121"/>
      <c r="ADY19" s="121"/>
      <c r="ADZ19" s="121"/>
      <c r="AEA19" s="121"/>
      <c r="AEB19" s="121"/>
      <c r="AEC19" s="121"/>
      <c r="AED19" s="121"/>
      <c r="AEE19" s="121"/>
      <c r="AEF19" s="121"/>
      <c r="AEG19" s="121"/>
      <c r="AEH19" s="121"/>
      <c r="AEI19" s="121"/>
      <c r="AEJ19" s="121"/>
      <c r="AEK19" s="121"/>
      <c r="AEL19" s="121"/>
      <c r="AEM19" s="121"/>
      <c r="AEN19" s="121"/>
      <c r="AEO19" s="121"/>
      <c r="AEP19" s="121"/>
      <c r="AEQ19" s="121"/>
      <c r="AER19" s="121"/>
      <c r="AES19" s="121"/>
      <c r="AET19" s="121"/>
      <c r="AEU19" s="121"/>
      <c r="AEV19" s="121"/>
      <c r="AEW19" s="121"/>
      <c r="AEX19" s="121"/>
      <c r="AEY19" s="121"/>
      <c r="AEZ19" s="121"/>
      <c r="AFA19" s="121"/>
      <c r="AFB19" s="121"/>
      <c r="AFC19" s="121"/>
      <c r="AFD19" s="121"/>
      <c r="AFE19" s="121"/>
      <c r="AFF19" s="121"/>
      <c r="AFG19" s="121"/>
      <c r="AFH19" s="121"/>
      <c r="AFI19" s="121"/>
      <c r="AFJ19" s="121"/>
      <c r="AFK19" s="121"/>
      <c r="AFL19" s="121"/>
      <c r="AFM19" s="121"/>
      <c r="AFN19" s="121"/>
      <c r="AFO19" s="121"/>
      <c r="AFP19" s="121"/>
      <c r="AFQ19" s="121"/>
      <c r="AFR19" s="121"/>
      <c r="AFS19" s="121"/>
      <c r="AFT19" s="121"/>
      <c r="AFU19" s="121"/>
      <c r="AFV19" s="121"/>
      <c r="AFW19" s="121"/>
      <c r="AFX19" s="121"/>
      <c r="AFY19" s="121"/>
      <c r="AFZ19" s="121"/>
      <c r="AGA19" s="121"/>
      <c r="AGB19" s="121"/>
      <c r="AGC19" s="121"/>
      <c r="AGD19" s="121"/>
      <c r="AGE19" s="121"/>
      <c r="AGF19" s="121"/>
      <c r="AGG19" s="121"/>
      <c r="AGH19" s="121"/>
      <c r="AGI19" s="121"/>
      <c r="AGJ19" s="121"/>
      <c r="AGK19" s="121"/>
      <c r="AGL19" s="121"/>
      <c r="AGM19" s="121"/>
      <c r="AGN19" s="121"/>
      <c r="AGO19" s="121"/>
      <c r="AGP19" s="121"/>
      <c r="AGQ19" s="121"/>
      <c r="AGR19" s="121"/>
      <c r="AGS19" s="121"/>
      <c r="AGT19" s="121"/>
      <c r="AGU19" s="121"/>
      <c r="AGV19" s="121"/>
      <c r="AGW19" s="121"/>
      <c r="AGX19" s="121"/>
      <c r="AGY19" s="121"/>
      <c r="AGZ19" s="121"/>
      <c r="AHA19" s="121"/>
      <c r="AHB19" s="121"/>
      <c r="AHC19" s="121"/>
      <c r="AHD19" s="121"/>
      <c r="AHE19" s="121"/>
      <c r="AHF19" s="121"/>
      <c r="AHG19" s="121"/>
      <c r="AHH19" s="121"/>
      <c r="AHI19" s="121"/>
      <c r="AHJ19" s="121"/>
      <c r="AHK19" s="121"/>
      <c r="AHL19" s="121"/>
      <c r="AHM19" s="121"/>
      <c r="AHN19" s="121"/>
      <c r="AHO19" s="121"/>
      <c r="AHP19" s="121"/>
      <c r="AHQ19" s="121"/>
      <c r="AHR19" s="121"/>
      <c r="AHS19" s="121"/>
      <c r="AHT19" s="121"/>
      <c r="AHU19" s="121"/>
      <c r="AHV19" s="121"/>
      <c r="AHW19" s="121"/>
      <c r="AHX19" s="121"/>
      <c r="AHY19" s="121"/>
      <c r="AHZ19" s="121"/>
      <c r="AIA19" s="121"/>
      <c r="AIB19" s="121"/>
      <c r="AIC19" s="121"/>
      <c r="AID19" s="121"/>
      <c r="AIE19" s="121"/>
      <c r="AIF19" s="121"/>
      <c r="AIG19" s="121"/>
      <c r="AIH19" s="121"/>
      <c r="AII19" s="121"/>
      <c r="AIJ19" s="121"/>
      <c r="AIK19" s="121"/>
      <c r="AIL19" s="121"/>
      <c r="AIM19" s="121"/>
      <c r="AIN19" s="121"/>
      <c r="AIO19" s="121"/>
      <c r="AIP19" s="121"/>
      <c r="AIQ19" s="121"/>
      <c r="AIR19" s="121"/>
      <c r="AIS19" s="121"/>
      <c r="AIT19" s="121"/>
      <c r="AIU19" s="121"/>
      <c r="AIV19" s="121"/>
      <c r="AIW19" s="121"/>
      <c r="AIX19" s="121"/>
      <c r="AIY19" s="121"/>
      <c r="AIZ19" s="121"/>
      <c r="AJA19" s="121"/>
      <c r="AJB19" s="121"/>
      <c r="AJC19" s="121"/>
      <c r="AJD19" s="121"/>
      <c r="AJE19" s="121"/>
      <c r="AJF19" s="121"/>
      <c r="AJG19" s="121"/>
      <c r="AJH19" s="121"/>
      <c r="AJI19" s="121"/>
      <c r="AJJ19" s="121"/>
      <c r="AJK19" s="121"/>
      <c r="AJL19" s="121"/>
      <c r="AJM19" s="121"/>
      <c r="AJN19" s="121"/>
      <c r="AJO19" s="121"/>
      <c r="AJP19" s="121"/>
      <c r="AJQ19" s="121"/>
      <c r="AJR19" s="121"/>
      <c r="AJS19" s="121"/>
      <c r="AJT19" s="121"/>
      <c r="AJU19" s="121"/>
      <c r="AJV19" s="121"/>
      <c r="AJW19" s="121"/>
      <c r="AJX19" s="121"/>
      <c r="AJY19" s="121"/>
      <c r="AJZ19" s="121"/>
      <c r="AKA19" s="121"/>
      <c r="AKB19" s="121"/>
      <c r="AKC19" s="121"/>
      <c r="AKD19" s="121"/>
      <c r="AKE19" s="121"/>
      <c r="AKF19" s="121"/>
      <c r="AKG19" s="121"/>
      <c r="AKH19" s="121"/>
      <c r="AKI19" s="121"/>
      <c r="AKJ19" s="121"/>
      <c r="AKK19" s="121"/>
      <c r="AKL19" s="121"/>
      <c r="AKM19" s="121"/>
      <c r="AKN19" s="121"/>
      <c r="AKO19" s="121"/>
      <c r="AKP19" s="121"/>
      <c r="AKQ19" s="121"/>
      <c r="AKR19" s="121"/>
      <c r="AKS19" s="121"/>
      <c r="AKT19" s="121"/>
      <c r="AKU19" s="121"/>
      <c r="AKV19" s="121"/>
      <c r="AKW19" s="121"/>
      <c r="AKX19" s="121"/>
      <c r="AKY19" s="121"/>
      <c r="AKZ19" s="121"/>
      <c r="ALA19" s="121"/>
      <c r="ALB19" s="121"/>
      <c r="ALC19" s="121"/>
      <c r="ALD19" s="121"/>
      <c r="ALE19" s="121"/>
      <c r="ALF19" s="121"/>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row>
    <row r="20" spans="1:12063" s="139" customFormat="1" ht="16.5" customHeight="1">
      <c r="A20" s="121"/>
      <c r="B20" s="122"/>
      <c r="C20" s="123">
        <v>14</v>
      </c>
      <c r="D20" s="124">
        <v>35.067050949185692</v>
      </c>
      <c r="E20" s="124">
        <v>27.802177158813095</v>
      </c>
      <c r="F20" s="124"/>
      <c r="G20" s="125" t="s">
        <v>84</v>
      </c>
      <c r="H20" s="136" t="s">
        <v>82</v>
      </c>
      <c r="I20" s="137">
        <v>2825300</v>
      </c>
      <c r="J20" s="128">
        <f>+'rpt 1'!AO33</f>
        <v>140400</v>
      </c>
      <c r="K20" s="156">
        <f>+จัดสรร!AG22+จัดสรร!AI22+จัดสรร!AJ22+จัดสรร!AK22+จัดสรร!AL22+จัดสรร!AM22+จัดสรร!AN22+จัดสรร!AO22+จัดสรร!AP22+จัดสรร!AQ22+จัดสรร!AR22+จัดสรร!AT22+จัดสรร!AU22+จัดสรร!AV22</f>
        <v>1799495</v>
      </c>
      <c r="L20" s="156">
        <f>+จัดสรร!AH22+จัดสรร!WR22</f>
        <v>342240</v>
      </c>
      <c r="M20" s="127">
        <f t="shared" si="1"/>
        <v>5107435</v>
      </c>
      <c r="N20" s="129">
        <v>3740655</v>
      </c>
      <c r="O20" s="129">
        <v>168410</v>
      </c>
      <c r="P20" s="129">
        <v>871573.53</v>
      </c>
      <c r="Q20" s="129">
        <v>1039983.53</v>
      </c>
      <c r="R20" s="130">
        <v>2700671.4699999997</v>
      </c>
      <c r="S20" s="130"/>
      <c r="T20" s="130"/>
      <c r="U20" s="138">
        <v>0</v>
      </c>
      <c r="V20" s="121"/>
      <c r="W20" s="133"/>
      <c r="X20" s="134"/>
      <c r="Y20" s="135"/>
      <c r="Z20" s="135"/>
      <c r="AA20" s="135"/>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1"/>
      <c r="IX20" s="121"/>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1"/>
      <c r="NJ20" s="121"/>
      <c r="NK20" s="121"/>
      <c r="NL20" s="121"/>
      <c r="NM20" s="121"/>
      <c r="NN20" s="121"/>
      <c r="NO20" s="121"/>
      <c r="NP20" s="121"/>
      <c r="NQ20" s="121"/>
      <c r="NR20" s="121"/>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1"/>
      <c r="SD20" s="121"/>
      <c r="SE20" s="121"/>
      <c r="SF20" s="121"/>
      <c r="SG20" s="121"/>
      <c r="SH20" s="121"/>
      <c r="SI20" s="121"/>
      <c r="SJ20" s="121"/>
      <c r="SK20" s="121"/>
      <c r="SL20" s="121"/>
      <c r="SM20" s="121"/>
      <c r="SN20" s="121"/>
      <c r="SO20" s="121"/>
      <c r="SP20" s="121"/>
      <c r="SQ20" s="121"/>
      <c r="SR20" s="121"/>
      <c r="SS20" s="121"/>
      <c r="ST20" s="121"/>
      <c r="SU20" s="121"/>
      <c r="SV20" s="121"/>
      <c r="SW20" s="121"/>
      <c r="SX20" s="121"/>
      <c r="SY20" s="121"/>
      <c r="SZ20" s="121"/>
      <c r="TA20" s="121"/>
      <c r="TB20" s="121"/>
      <c r="TC20" s="121"/>
      <c r="TD20" s="121"/>
      <c r="TE20" s="121"/>
      <c r="TF20" s="121"/>
      <c r="TG20" s="121"/>
      <c r="TH20" s="121"/>
      <c r="TI20" s="121"/>
      <c r="TJ20" s="121"/>
      <c r="TK20" s="121"/>
      <c r="TL20" s="121"/>
      <c r="TM20" s="121"/>
      <c r="TN20" s="121"/>
      <c r="TO20" s="121"/>
      <c r="TP20" s="121"/>
      <c r="TQ20" s="121"/>
      <c r="TR20" s="121"/>
      <c r="TS20" s="121"/>
      <c r="TT20" s="121"/>
      <c r="TU20" s="121"/>
      <c r="TV20" s="121"/>
      <c r="TW20" s="121"/>
      <c r="TX20" s="121"/>
      <c r="TY20" s="121"/>
      <c r="TZ20" s="121"/>
      <c r="UA20" s="121"/>
      <c r="UB20" s="121"/>
      <c r="UC20" s="121"/>
      <c r="UD20" s="121"/>
      <c r="UE20" s="121"/>
      <c r="UF20" s="121"/>
      <c r="UG20" s="121"/>
      <c r="UH20" s="121"/>
      <c r="UI20" s="121"/>
      <c r="UJ20" s="121"/>
      <c r="UK20" s="121"/>
      <c r="UL20" s="121"/>
      <c r="UM20" s="121"/>
      <c r="UN20" s="121"/>
      <c r="UO20" s="121"/>
      <c r="UP20" s="121"/>
      <c r="UQ20" s="121"/>
      <c r="UR20" s="121"/>
      <c r="US20" s="121"/>
      <c r="UT20" s="121"/>
      <c r="UU20" s="121"/>
      <c r="UV20" s="121"/>
      <c r="UW20" s="121"/>
      <c r="UX20" s="121"/>
      <c r="UY20" s="121"/>
      <c r="UZ20" s="121"/>
      <c r="VA20" s="121"/>
      <c r="VB20" s="121"/>
      <c r="VC20" s="121"/>
      <c r="VD20" s="121"/>
      <c r="VE20" s="121"/>
      <c r="VF20" s="121"/>
      <c r="VG20" s="121"/>
      <c r="VH20" s="121"/>
      <c r="VI20" s="121"/>
      <c r="VJ20" s="121"/>
      <c r="VK20" s="121"/>
      <c r="VL20" s="121"/>
      <c r="VM20" s="121"/>
      <c r="VN20" s="121"/>
      <c r="VO20" s="121"/>
      <c r="VP20" s="121"/>
      <c r="VQ20" s="121"/>
      <c r="VR20" s="121"/>
      <c r="VS20" s="121"/>
      <c r="VT20" s="121"/>
      <c r="VU20" s="121"/>
      <c r="VV20" s="121"/>
      <c r="VW20" s="121"/>
      <c r="VX20" s="121"/>
      <c r="VY20" s="121"/>
      <c r="VZ20" s="121"/>
      <c r="WA20" s="121"/>
      <c r="WB20" s="121"/>
      <c r="WC20" s="121"/>
      <c r="WD20" s="121"/>
      <c r="WE20" s="121"/>
      <c r="WF20" s="121"/>
      <c r="WG20" s="121"/>
      <c r="WH20" s="121"/>
      <c r="WI20" s="121"/>
      <c r="WJ20" s="121"/>
      <c r="WK20" s="121"/>
      <c r="WL20" s="121"/>
      <c r="WM20" s="121"/>
      <c r="WN20" s="121"/>
      <c r="WO20" s="121"/>
      <c r="WP20" s="121"/>
      <c r="WQ20" s="121"/>
      <c r="WR20" s="121"/>
      <c r="WS20" s="121"/>
      <c r="WT20" s="121"/>
      <c r="WU20" s="121"/>
      <c r="WV20" s="121"/>
      <c r="WW20" s="121"/>
      <c r="WX20" s="121"/>
      <c r="WY20" s="121"/>
      <c r="WZ20" s="121"/>
      <c r="XA20" s="121"/>
      <c r="XB20" s="121"/>
      <c r="XC20" s="121"/>
      <c r="XD20" s="121"/>
      <c r="XE20" s="121"/>
      <c r="XF20" s="121"/>
      <c r="XG20" s="121"/>
      <c r="XH20" s="121"/>
      <c r="XI20" s="121"/>
      <c r="XJ20" s="121"/>
      <c r="XK20" s="121"/>
      <c r="XL20" s="121"/>
      <c r="XM20" s="121"/>
      <c r="XN20" s="121"/>
      <c r="XO20" s="121"/>
      <c r="XP20" s="121"/>
      <c r="XQ20" s="121"/>
      <c r="XR20" s="121"/>
      <c r="XS20" s="121"/>
      <c r="XT20" s="121"/>
      <c r="XU20" s="121"/>
      <c r="XV20" s="121"/>
      <c r="XW20" s="121"/>
      <c r="XX20" s="121"/>
      <c r="XY20" s="121"/>
      <c r="XZ20" s="121"/>
      <c r="YA20" s="121"/>
      <c r="YB20" s="121"/>
      <c r="YC20" s="121"/>
      <c r="YD20" s="121"/>
      <c r="YE20" s="121"/>
      <c r="YF20" s="121"/>
      <c r="YG20" s="121"/>
      <c r="YH20" s="121"/>
      <c r="YI20" s="121"/>
      <c r="YJ20" s="121"/>
      <c r="YK20" s="121"/>
      <c r="YL20" s="121"/>
      <c r="YM20" s="121"/>
      <c r="YN20" s="121"/>
      <c r="YO20" s="121"/>
      <c r="YP20" s="121"/>
      <c r="YQ20" s="121"/>
      <c r="YR20" s="121"/>
      <c r="YS20" s="121"/>
      <c r="YT20" s="121"/>
      <c r="YU20" s="121"/>
      <c r="YV20" s="121"/>
      <c r="YW20" s="121"/>
      <c r="YX20" s="121"/>
      <c r="YY20" s="121"/>
      <c r="YZ20" s="121"/>
      <c r="ZA20" s="121"/>
      <c r="ZB20" s="121"/>
      <c r="ZC20" s="121"/>
      <c r="ZD20" s="121"/>
      <c r="ZE20" s="121"/>
      <c r="ZF20" s="121"/>
      <c r="ZG20" s="121"/>
      <c r="ZH20" s="121"/>
      <c r="ZI20" s="121"/>
      <c r="ZJ20" s="121"/>
      <c r="ZK20" s="121"/>
      <c r="ZL20" s="121"/>
      <c r="ZM20" s="121"/>
      <c r="ZN20" s="121"/>
      <c r="ZO20" s="121"/>
      <c r="ZP20" s="121"/>
      <c r="ZQ20" s="121"/>
      <c r="ZR20" s="121"/>
      <c r="ZS20" s="121"/>
      <c r="ZT20" s="121"/>
      <c r="ZU20" s="121"/>
      <c r="ZV20" s="121"/>
      <c r="ZW20" s="121"/>
      <c r="ZX20" s="121"/>
      <c r="ZY20" s="121"/>
      <c r="ZZ20" s="121"/>
      <c r="AAA20" s="121"/>
      <c r="AAB20" s="121"/>
      <c r="AAC20" s="121"/>
      <c r="AAD20" s="121"/>
      <c r="AAE20" s="121"/>
      <c r="AAF20" s="121"/>
      <c r="AAG20" s="121"/>
      <c r="AAH20" s="121"/>
      <c r="AAI20" s="121"/>
      <c r="AAJ20" s="121"/>
      <c r="AAK20" s="121"/>
      <c r="AAL20" s="121"/>
      <c r="AAM20" s="121"/>
      <c r="AAN20" s="121"/>
      <c r="AAO20" s="121"/>
      <c r="AAP20" s="121"/>
      <c r="AAQ20" s="121"/>
      <c r="AAR20" s="121"/>
      <c r="AAS20" s="121"/>
      <c r="AAT20" s="121"/>
      <c r="AAU20" s="121"/>
      <c r="AAV20" s="121"/>
      <c r="AAW20" s="121"/>
      <c r="AAX20" s="121"/>
      <c r="AAY20" s="121"/>
      <c r="AAZ20" s="121"/>
      <c r="ABA20" s="121"/>
      <c r="ABB20" s="121"/>
      <c r="ABC20" s="121"/>
      <c r="ABD20" s="121"/>
      <c r="ABE20" s="121"/>
      <c r="ABF20" s="121"/>
      <c r="ABG20" s="121"/>
      <c r="ABH20" s="121"/>
      <c r="ABI20" s="121"/>
      <c r="ABJ20" s="121"/>
      <c r="ABK20" s="121"/>
      <c r="ABL20" s="121"/>
      <c r="ABM20" s="121"/>
      <c r="ABN20" s="121"/>
      <c r="ABO20" s="121"/>
      <c r="ABP20" s="121"/>
      <c r="ABQ20" s="121"/>
      <c r="ABR20" s="121"/>
      <c r="ABS20" s="121"/>
      <c r="ABT20" s="121"/>
      <c r="ABU20" s="121"/>
      <c r="ABV20" s="121"/>
      <c r="ABW20" s="121"/>
      <c r="ABX20" s="121"/>
      <c r="ABY20" s="121"/>
      <c r="ABZ20" s="121"/>
      <c r="ACA20" s="121"/>
      <c r="ACB20" s="121"/>
      <c r="ACC20" s="121"/>
      <c r="ACD20" s="121"/>
      <c r="ACE20" s="121"/>
      <c r="ACF20" s="121"/>
      <c r="ACG20" s="121"/>
      <c r="ACH20" s="121"/>
      <c r="ACI20" s="121"/>
      <c r="ACJ20" s="121"/>
      <c r="ACK20" s="121"/>
      <c r="ACL20" s="121"/>
      <c r="ACM20" s="121"/>
      <c r="ACN20" s="121"/>
      <c r="ACO20" s="121"/>
      <c r="ACP20" s="121"/>
      <c r="ACQ20" s="121"/>
      <c r="ACR20" s="121"/>
      <c r="ACS20" s="121"/>
      <c r="ACT20" s="121"/>
      <c r="ACU20" s="121"/>
      <c r="ACV20" s="121"/>
      <c r="ACW20" s="121"/>
      <c r="ACX20" s="121"/>
      <c r="ACY20" s="121"/>
      <c r="ACZ20" s="121"/>
      <c r="ADA20" s="121"/>
      <c r="ADB20" s="121"/>
      <c r="ADC20" s="121"/>
      <c r="ADD20" s="121"/>
      <c r="ADE20" s="121"/>
      <c r="ADF20" s="121"/>
      <c r="ADG20" s="121"/>
      <c r="ADH20" s="121"/>
      <c r="ADI20" s="121"/>
      <c r="ADJ20" s="121"/>
      <c r="ADK20" s="121"/>
      <c r="ADL20" s="121"/>
      <c r="ADM20" s="121"/>
      <c r="ADN20" s="121"/>
      <c r="ADO20" s="121"/>
      <c r="ADP20" s="121"/>
      <c r="ADQ20" s="121"/>
      <c r="ADR20" s="121"/>
      <c r="ADS20" s="121"/>
      <c r="ADT20" s="121"/>
      <c r="ADU20" s="121"/>
      <c r="ADV20" s="121"/>
      <c r="ADW20" s="121"/>
      <c r="ADX20" s="121"/>
      <c r="ADY20" s="121"/>
      <c r="ADZ20" s="121"/>
      <c r="AEA20" s="121"/>
      <c r="AEB20" s="121"/>
      <c r="AEC20" s="121"/>
      <c r="AED20" s="121"/>
      <c r="AEE20" s="121"/>
      <c r="AEF20" s="121"/>
      <c r="AEG20" s="121"/>
      <c r="AEH20" s="121"/>
      <c r="AEI20" s="121"/>
      <c r="AEJ20" s="121"/>
      <c r="AEK20" s="121"/>
      <c r="AEL20" s="121"/>
      <c r="AEM20" s="121"/>
      <c r="AEN20" s="121"/>
      <c r="AEO20" s="121"/>
      <c r="AEP20" s="121"/>
      <c r="AEQ20" s="121"/>
      <c r="AER20" s="121"/>
      <c r="AES20" s="121"/>
      <c r="AET20" s="121"/>
      <c r="AEU20" s="121"/>
      <c r="AEV20" s="121"/>
      <c r="AEW20" s="121"/>
      <c r="AEX20" s="121"/>
      <c r="AEY20" s="121"/>
      <c r="AEZ20" s="121"/>
      <c r="AFA20" s="121"/>
      <c r="AFB20" s="121"/>
      <c r="AFC20" s="121"/>
      <c r="AFD20" s="121"/>
      <c r="AFE20" s="121"/>
      <c r="AFF20" s="121"/>
      <c r="AFG20" s="121"/>
      <c r="AFH20" s="121"/>
      <c r="AFI20" s="121"/>
      <c r="AFJ20" s="121"/>
      <c r="AFK20" s="121"/>
      <c r="AFL20" s="121"/>
      <c r="AFM20" s="121"/>
      <c r="AFN20" s="121"/>
      <c r="AFO20" s="121"/>
      <c r="AFP20" s="121"/>
      <c r="AFQ20" s="121"/>
      <c r="AFR20" s="121"/>
      <c r="AFS20" s="121"/>
      <c r="AFT20" s="121"/>
      <c r="AFU20" s="121"/>
      <c r="AFV20" s="121"/>
      <c r="AFW20" s="121"/>
      <c r="AFX20" s="121"/>
      <c r="AFY20" s="121"/>
      <c r="AFZ20" s="121"/>
      <c r="AGA20" s="121"/>
      <c r="AGB20" s="121"/>
      <c r="AGC20" s="121"/>
      <c r="AGD20" s="121"/>
      <c r="AGE20" s="121"/>
      <c r="AGF20" s="121"/>
      <c r="AGG20" s="121"/>
      <c r="AGH20" s="121"/>
      <c r="AGI20" s="121"/>
      <c r="AGJ20" s="121"/>
      <c r="AGK20" s="121"/>
      <c r="AGL20" s="121"/>
      <c r="AGM20" s="121"/>
      <c r="AGN20" s="121"/>
      <c r="AGO20" s="121"/>
      <c r="AGP20" s="121"/>
      <c r="AGQ20" s="121"/>
      <c r="AGR20" s="121"/>
      <c r="AGS20" s="121"/>
      <c r="AGT20" s="121"/>
      <c r="AGU20" s="121"/>
      <c r="AGV20" s="121"/>
      <c r="AGW20" s="121"/>
      <c r="AGX20" s="121"/>
      <c r="AGY20" s="121"/>
      <c r="AGZ20" s="121"/>
      <c r="AHA20" s="121"/>
      <c r="AHB20" s="121"/>
      <c r="AHC20" s="121"/>
      <c r="AHD20" s="121"/>
      <c r="AHE20" s="121"/>
      <c r="AHF20" s="121"/>
      <c r="AHG20" s="121"/>
      <c r="AHH20" s="121"/>
      <c r="AHI20" s="121"/>
      <c r="AHJ20" s="121"/>
      <c r="AHK20" s="121"/>
      <c r="AHL20" s="121"/>
      <c r="AHM20" s="121"/>
      <c r="AHN20" s="121"/>
      <c r="AHO20" s="121"/>
      <c r="AHP20" s="121"/>
      <c r="AHQ20" s="121"/>
      <c r="AHR20" s="121"/>
      <c r="AHS20" s="121"/>
      <c r="AHT20" s="121"/>
      <c r="AHU20" s="121"/>
      <c r="AHV20" s="121"/>
      <c r="AHW20" s="121"/>
      <c r="AHX20" s="121"/>
      <c r="AHY20" s="121"/>
      <c r="AHZ20" s="121"/>
      <c r="AIA20" s="121"/>
      <c r="AIB20" s="121"/>
      <c r="AIC20" s="121"/>
      <c r="AID20" s="121"/>
      <c r="AIE20" s="121"/>
      <c r="AIF20" s="121"/>
      <c r="AIG20" s="121"/>
      <c r="AIH20" s="121"/>
      <c r="AII20" s="121"/>
      <c r="AIJ20" s="121"/>
      <c r="AIK20" s="121"/>
      <c r="AIL20" s="121"/>
      <c r="AIM20" s="121"/>
      <c r="AIN20" s="121"/>
      <c r="AIO20" s="121"/>
      <c r="AIP20" s="121"/>
      <c r="AIQ20" s="121"/>
      <c r="AIR20" s="121"/>
      <c r="AIS20" s="121"/>
      <c r="AIT20" s="121"/>
      <c r="AIU20" s="121"/>
      <c r="AIV20" s="121"/>
      <c r="AIW20" s="121"/>
      <c r="AIX20" s="121"/>
      <c r="AIY20" s="121"/>
      <c r="AIZ20" s="121"/>
      <c r="AJA20" s="121"/>
      <c r="AJB20" s="121"/>
      <c r="AJC20" s="121"/>
      <c r="AJD20" s="121"/>
      <c r="AJE20" s="121"/>
      <c r="AJF20" s="121"/>
      <c r="AJG20" s="121"/>
      <c r="AJH20" s="121"/>
      <c r="AJI20" s="121"/>
      <c r="AJJ20" s="121"/>
      <c r="AJK20" s="121"/>
      <c r="AJL20" s="121"/>
      <c r="AJM20" s="121"/>
      <c r="AJN20" s="121"/>
      <c r="AJO20" s="121"/>
      <c r="AJP20" s="121"/>
      <c r="AJQ20" s="121"/>
      <c r="AJR20" s="121"/>
      <c r="AJS20" s="121"/>
      <c r="AJT20" s="121"/>
      <c r="AJU20" s="121"/>
      <c r="AJV20" s="121"/>
      <c r="AJW20" s="121"/>
      <c r="AJX20" s="121"/>
      <c r="AJY20" s="121"/>
      <c r="AJZ20" s="121"/>
      <c r="AKA20" s="121"/>
      <c r="AKB20" s="121"/>
      <c r="AKC20" s="121"/>
      <c r="AKD20" s="121"/>
      <c r="AKE20" s="121"/>
      <c r="AKF20" s="121"/>
      <c r="AKG20" s="121"/>
      <c r="AKH20" s="121"/>
      <c r="AKI20" s="121"/>
      <c r="AKJ20" s="121"/>
      <c r="AKK20" s="121"/>
      <c r="AKL20" s="121"/>
      <c r="AKM20" s="121"/>
      <c r="AKN20" s="121"/>
      <c r="AKO20" s="121"/>
      <c r="AKP20" s="121"/>
      <c r="AKQ20" s="121"/>
      <c r="AKR20" s="121"/>
      <c r="AKS20" s="121"/>
      <c r="AKT20" s="121"/>
      <c r="AKU20" s="121"/>
      <c r="AKV20" s="121"/>
      <c r="AKW20" s="121"/>
      <c r="AKX20" s="121"/>
      <c r="AKY20" s="121"/>
      <c r="AKZ20" s="121"/>
      <c r="ALA20" s="121"/>
      <c r="ALB20" s="121"/>
      <c r="ALC20" s="121"/>
      <c r="ALD20" s="121"/>
      <c r="ALE20" s="121"/>
      <c r="ALF20" s="121"/>
      <c r="ALG20" s="121"/>
      <c r="ALH20" s="121"/>
      <c r="ALI20" s="121"/>
      <c r="ALJ20" s="121"/>
      <c r="ALK20" s="121"/>
      <c r="ALL20" s="121"/>
      <c r="ALM20" s="121"/>
      <c r="ALN20" s="121"/>
      <c r="ALO20" s="121"/>
      <c r="ALP20" s="121"/>
      <c r="ALQ20" s="121"/>
      <c r="ALR20" s="121"/>
      <c r="ALS20" s="121"/>
      <c r="ALT20" s="121"/>
      <c r="ALU20" s="121"/>
      <c r="ALV20" s="121"/>
      <c r="ALW20" s="121"/>
      <c r="ALX20" s="121"/>
      <c r="ALY20" s="121"/>
      <c r="ALZ20" s="121"/>
      <c r="AMA20" s="121"/>
      <c r="AMB20" s="121"/>
      <c r="AMC20" s="121"/>
      <c r="AMD20" s="121"/>
      <c r="AME20" s="121"/>
      <c r="AMF20" s="121"/>
      <c r="AMG20" s="121"/>
      <c r="AMH20" s="121"/>
      <c r="AMI20" s="121"/>
      <c r="AMJ20" s="121"/>
      <c r="AMK20" s="121"/>
      <c r="AML20" s="121"/>
      <c r="AMM20" s="121"/>
      <c r="AMN20" s="121"/>
      <c r="AMO20" s="121"/>
      <c r="AMP20" s="121"/>
      <c r="AMQ20" s="121"/>
      <c r="AMR20" s="121"/>
      <c r="AMS20" s="121"/>
      <c r="AMT20" s="121"/>
      <c r="AMU20" s="121"/>
      <c r="AMV20" s="121"/>
      <c r="AMW20" s="121"/>
      <c r="AMX20" s="121"/>
      <c r="AMY20" s="121"/>
      <c r="AMZ20" s="121"/>
      <c r="ANA20" s="121"/>
      <c r="ANB20" s="121"/>
      <c r="ANC20" s="121"/>
      <c r="AND20" s="121"/>
      <c r="ANE20" s="121"/>
      <c r="ANF20" s="121"/>
      <c r="ANG20" s="121"/>
      <c r="ANH20" s="121"/>
      <c r="ANI20" s="121"/>
      <c r="ANJ20" s="121"/>
      <c r="ANK20" s="121"/>
      <c r="ANL20" s="121"/>
      <c r="ANM20" s="121"/>
      <c r="ANN20" s="121"/>
      <c r="ANO20" s="121"/>
      <c r="ANP20" s="121"/>
      <c r="ANQ20" s="121"/>
      <c r="ANR20" s="121"/>
      <c r="ANS20" s="121"/>
      <c r="ANT20" s="121"/>
      <c r="ANU20" s="121"/>
      <c r="ANV20" s="121"/>
      <c r="ANW20" s="121"/>
      <c r="ANX20" s="121"/>
      <c r="ANY20" s="121"/>
      <c r="ANZ20" s="121"/>
      <c r="AOA20" s="121"/>
      <c r="AOB20" s="121"/>
      <c r="AOC20" s="121"/>
      <c r="AOD20" s="121"/>
      <c r="AOE20" s="121"/>
      <c r="AOF20" s="121"/>
      <c r="AOG20" s="121"/>
      <c r="AOH20" s="121"/>
      <c r="AOI20" s="121"/>
      <c r="AOJ20" s="121"/>
      <c r="AOK20" s="121"/>
      <c r="AOL20" s="121"/>
      <c r="AOM20" s="121"/>
      <c r="AON20" s="121"/>
      <c r="AOO20" s="121"/>
      <c r="AOP20" s="121"/>
      <c r="AOQ20" s="121"/>
      <c r="AOR20" s="121"/>
      <c r="AOS20" s="121"/>
      <c r="AOT20" s="121"/>
      <c r="AOU20" s="121"/>
      <c r="AOV20" s="121"/>
      <c r="AOW20" s="121"/>
      <c r="AOX20" s="121"/>
      <c r="AOY20" s="121"/>
      <c r="AOZ20" s="121"/>
      <c r="APA20" s="121"/>
      <c r="APB20" s="121"/>
      <c r="APC20" s="121"/>
      <c r="APD20" s="121"/>
      <c r="APE20" s="121"/>
      <c r="APF20" s="121"/>
      <c r="APG20" s="121"/>
      <c r="APH20" s="121"/>
      <c r="API20" s="121"/>
      <c r="APJ20" s="121"/>
      <c r="APK20" s="121"/>
      <c r="APL20" s="121"/>
      <c r="APM20" s="121"/>
      <c r="APN20" s="121"/>
      <c r="APO20" s="121"/>
      <c r="APP20" s="121"/>
      <c r="APQ20" s="121"/>
      <c r="APR20" s="121"/>
      <c r="APS20" s="121"/>
      <c r="APT20" s="121"/>
      <c r="APU20" s="121"/>
      <c r="APV20" s="121"/>
      <c r="APW20" s="121"/>
      <c r="APX20" s="121"/>
      <c r="APY20" s="121"/>
      <c r="APZ20" s="121"/>
      <c r="AQA20" s="121"/>
      <c r="AQB20" s="121"/>
      <c r="AQC20" s="121"/>
      <c r="AQD20" s="121"/>
      <c r="AQE20" s="121"/>
      <c r="AQF20" s="121"/>
      <c r="AQG20" s="121"/>
      <c r="AQH20" s="121"/>
      <c r="AQI20" s="121"/>
      <c r="AQJ20" s="121"/>
      <c r="AQK20" s="121"/>
      <c r="AQL20" s="121"/>
      <c r="AQM20" s="121"/>
      <c r="AQN20" s="121"/>
      <c r="AQO20" s="121"/>
      <c r="AQP20" s="121"/>
      <c r="AQQ20" s="121"/>
      <c r="AQR20" s="121"/>
      <c r="AQS20" s="121"/>
      <c r="AQT20" s="121"/>
      <c r="AQU20" s="121"/>
      <c r="AQV20" s="121"/>
      <c r="AQW20" s="121"/>
      <c r="AQX20" s="121"/>
      <c r="AQY20" s="121"/>
      <c r="AQZ20" s="121"/>
      <c r="ARA20" s="121"/>
      <c r="ARB20" s="121"/>
      <c r="ARC20" s="121"/>
      <c r="ARD20" s="121"/>
      <c r="ARE20" s="121"/>
      <c r="ARF20" s="121"/>
      <c r="ARG20" s="121"/>
      <c r="ARH20" s="121"/>
      <c r="ARI20" s="121"/>
      <c r="ARJ20" s="121"/>
      <c r="ARK20" s="121"/>
      <c r="ARL20" s="121"/>
      <c r="ARM20" s="121"/>
      <c r="ARN20" s="121"/>
      <c r="ARO20" s="121"/>
      <c r="ARP20" s="121"/>
      <c r="ARQ20" s="121"/>
      <c r="ARR20" s="121"/>
      <c r="ARS20" s="121"/>
      <c r="ART20" s="121"/>
      <c r="ARU20" s="121"/>
      <c r="ARV20" s="121"/>
      <c r="ARW20" s="121"/>
      <c r="ARX20" s="121"/>
      <c r="ARY20" s="121"/>
      <c r="ARZ20" s="121"/>
      <c r="ASA20" s="121"/>
      <c r="ASB20" s="121"/>
      <c r="ASC20" s="121"/>
      <c r="ASD20" s="121"/>
      <c r="ASE20" s="121"/>
      <c r="ASF20" s="121"/>
      <c r="ASG20" s="121"/>
      <c r="ASH20" s="121"/>
      <c r="ASI20" s="121"/>
      <c r="ASJ20" s="121"/>
      <c r="ASK20" s="121"/>
      <c r="ASL20" s="121"/>
      <c r="ASM20" s="121"/>
      <c r="ASN20" s="121"/>
      <c r="ASO20" s="121"/>
      <c r="ASP20" s="121"/>
      <c r="ASQ20" s="121"/>
      <c r="ASR20" s="121"/>
      <c r="ASS20" s="121"/>
      <c r="AST20" s="121"/>
      <c r="ASU20" s="121"/>
      <c r="ASV20" s="121"/>
      <c r="ASW20" s="121"/>
      <c r="ASX20" s="121"/>
      <c r="ASY20" s="121"/>
      <c r="ASZ20" s="121"/>
      <c r="ATA20" s="121"/>
      <c r="ATB20" s="121"/>
      <c r="ATC20" s="121"/>
      <c r="ATD20" s="121"/>
      <c r="ATE20" s="121"/>
      <c r="ATF20" s="121"/>
      <c r="ATG20" s="121"/>
      <c r="ATH20" s="121"/>
      <c r="ATI20" s="121"/>
      <c r="ATJ20" s="121"/>
      <c r="ATK20" s="121"/>
      <c r="ATL20" s="121"/>
      <c r="ATM20" s="121"/>
      <c r="ATN20" s="121"/>
      <c r="ATO20" s="121"/>
      <c r="ATP20" s="121"/>
      <c r="ATQ20" s="121"/>
      <c r="ATR20" s="121"/>
      <c r="ATS20" s="121"/>
      <c r="ATT20" s="121"/>
      <c r="ATU20" s="121"/>
      <c r="ATV20" s="121"/>
      <c r="ATW20" s="121"/>
      <c r="ATX20" s="121"/>
      <c r="ATY20" s="121"/>
      <c r="ATZ20" s="121"/>
      <c r="AUA20" s="121"/>
      <c r="AUB20" s="121"/>
      <c r="AUC20" s="121"/>
      <c r="AUD20" s="121"/>
      <c r="AUE20" s="121"/>
      <c r="AUF20" s="121"/>
      <c r="AUG20" s="121"/>
      <c r="AUH20" s="121"/>
      <c r="AUI20" s="121"/>
      <c r="AUJ20" s="121"/>
      <c r="AUK20" s="121"/>
      <c r="AUL20" s="121"/>
      <c r="AUM20" s="121"/>
      <c r="AUN20" s="121"/>
      <c r="AUO20" s="121"/>
      <c r="AUP20" s="121"/>
      <c r="AUQ20" s="121"/>
      <c r="AUR20" s="121"/>
      <c r="AUS20" s="121"/>
      <c r="AUT20" s="121"/>
      <c r="AUU20" s="121"/>
      <c r="AUV20" s="121"/>
      <c r="AUW20" s="121"/>
      <c r="AUX20" s="121"/>
      <c r="AUY20" s="121"/>
      <c r="AUZ20" s="121"/>
      <c r="AVA20" s="121"/>
      <c r="AVB20" s="121"/>
      <c r="AVC20" s="121"/>
      <c r="AVD20" s="121"/>
      <c r="AVE20" s="121"/>
      <c r="AVF20" s="121"/>
      <c r="AVG20" s="121"/>
      <c r="AVH20" s="121"/>
      <c r="AVI20" s="121"/>
      <c r="AVJ20" s="121"/>
      <c r="AVK20" s="121"/>
      <c r="AVL20" s="121"/>
      <c r="AVM20" s="121"/>
      <c r="AVN20" s="121"/>
      <c r="AVO20" s="121"/>
      <c r="AVP20" s="121"/>
      <c r="AVQ20" s="121"/>
      <c r="AVR20" s="121"/>
      <c r="AVS20" s="121"/>
      <c r="AVT20" s="121"/>
      <c r="AVU20" s="121"/>
      <c r="AVV20" s="121"/>
      <c r="AVW20" s="121"/>
      <c r="AVX20" s="121"/>
      <c r="AVY20" s="121"/>
      <c r="AVZ20" s="121"/>
      <c r="AWA20" s="121"/>
      <c r="AWB20" s="121"/>
      <c r="AWC20" s="121"/>
      <c r="AWD20" s="121"/>
      <c r="AWE20" s="121"/>
      <c r="AWF20" s="121"/>
      <c r="AWG20" s="121"/>
      <c r="AWH20" s="121"/>
      <c r="AWI20" s="121"/>
      <c r="AWJ20" s="121"/>
      <c r="AWK20" s="121"/>
      <c r="AWL20" s="121"/>
      <c r="AWM20" s="121"/>
      <c r="AWN20" s="121"/>
      <c r="AWO20" s="121"/>
      <c r="AWP20" s="121"/>
      <c r="AWQ20" s="121"/>
      <c r="AWR20" s="121"/>
      <c r="AWS20" s="121"/>
      <c r="AWT20" s="121"/>
      <c r="AWU20" s="121"/>
      <c r="AWV20" s="121"/>
      <c r="AWW20" s="121"/>
      <c r="AWX20" s="121"/>
      <c r="AWY20" s="121"/>
      <c r="AWZ20" s="121"/>
      <c r="AXA20" s="121"/>
      <c r="AXB20" s="121"/>
      <c r="AXC20" s="121"/>
      <c r="AXD20" s="121"/>
      <c r="AXE20" s="121"/>
      <c r="AXF20" s="121"/>
      <c r="AXG20" s="121"/>
      <c r="AXH20" s="121"/>
      <c r="AXI20" s="121"/>
      <c r="AXJ20" s="121"/>
      <c r="AXK20" s="121"/>
      <c r="AXL20" s="121"/>
      <c r="AXM20" s="121"/>
      <c r="AXN20" s="121"/>
      <c r="AXO20" s="121"/>
      <c r="AXP20" s="121"/>
      <c r="AXQ20" s="121"/>
      <c r="AXR20" s="121"/>
      <c r="AXS20" s="121"/>
      <c r="AXT20" s="121"/>
      <c r="AXU20" s="121"/>
      <c r="AXV20" s="121"/>
      <c r="AXW20" s="121"/>
      <c r="AXX20" s="121"/>
      <c r="AXY20" s="121"/>
      <c r="AXZ20" s="121"/>
      <c r="AYA20" s="121"/>
      <c r="AYB20" s="121"/>
      <c r="AYC20" s="121"/>
      <c r="AYD20" s="121"/>
      <c r="AYE20" s="121"/>
      <c r="AYF20" s="121"/>
      <c r="AYG20" s="121"/>
      <c r="AYH20" s="121"/>
      <c r="AYI20" s="121"/>
      <c r="AYJ20" s="121"/>
      <c r="AYK20" s="121"/>
      <c r="AYL20" s="121"/>
      <c r="AYM20" s="121"/>
      <c r="AYN20" s="121"/>
      <c r="AYO20" s="121"/>
      <c r="AYP20" s="121"/>
      <c r="AYQ20" s="121"/>
      <c r="AYR20" s="121"/>
      <c r="AYS20" s="121"/>
      <c r="AYT20" s="121"/>
      <c r="AYU20" s="121"/>
      <c r="AYV20" s="121"/>
      <c r="AYW20" s="121"/>
      <c r="AYX20" s="121"/>
      <c r="AYY20" s="121"/>
      <c r="AYZ20" s="121"/>
      <c r="AZA20" s="121"/>
      <c r="AZB20" s="121"/>
      <c r="AZC20" s="121"/>
      <c r="AZD20" s="121"/>
      <c r="AZE20" s="121"/>
      <c r="AZF20" s="121"/>
      <c r="AZG20" s="121"/>
      <c r="AZH20" s="121"/>
      <c r="AZI20" s="121"/>
      <c r="AZJ20" s="121"/>
      <c r="AZK20" s="121"/>
      <c r="AZL20" s="121"/>
      <c r="AZM20" s="121"/>
      <c r="AZN20" s="121"/>
      <c r="AZO20" s="121"/>
      <c r="AZP20" s="121"/>
      <c r="AZQ20" s="121"/>
      <c r="AZR20" s="121"/>
      <c r="AZS20" s="121"/>
      <c r="AZT20" s="121"/>
      <c r="AZU20" s="121"/>
      <c r="AZV20" s="121"/>
      <c r="AZW20" s="121"/>
      <c r="AZX20" s="121"/>
      <c r="AZY20" s="121"/>
      <c r="AZZ20" s="121"/>
      <c r="BAA20" s="121"/>
      <c r="BAB20" s="121"/>
      <c r="BAC20" s="121"/>
      <c r="BAD20" s="121"/>
      <c r="BAE20" s="121"/>
      <c r="BAF20" s="121"/>
      <c r="BAG20" s="121"/>
      <c r="BAH20" s="121"/>
      <c r="BAI20" s="121"/>
      <c r="BAJ20" s="121"/>
      <c r="BAK20" s="121"/>
      <c r="BAL20" s="121"/>
      <c r="BAM20" s="121"/>
      <c r="BAN20" s="121"/>
      <c r="BAO20" s="121"/>
      <c r="BAP20" s="121"/>
      <c r="BAQ20" s="121"/>
      <c r="BAR20" s="121"/>
      <c r="BAS20" s="121"/>
      <c r="BAT20" s="121"/>
      <c r="BAU20" s="121"/>
      <c r="BAV20" s="121"/>
      <c r="BAW20" s="121"/>
      <c r="BAX20" s="121"/>
      <c r="BAY20" s="121"/>
      <c r="BAZ20" s="121"/>
      <c r="BBA20" s="121"/>
      <c r="BBB20" s="121"/>
      <c r="BBC20" s="121"/>
      <c r="BBD20" s="121"/>
      <c r="BBE20" s="121"/>
      <c r="BBF20" s="121"/>
      <c r="BBG20" s="121"/>
      <c r="BBH20" s="121"/>
      <c r="BBI20" s="121"/>
      <c r="BBJ20" s="121"/>
      <c r="BBK20" s="121"/>
      <c r="BBL20" s="121"/>
      <c r="BBM20" s="121"/>
      <c r="BBN20" s="121"/>
      <c r="BBO20" s="121"/>
      <c r="BBP20" s="121"/>
      <c r="BBQ20" s="121"/>
      <c r="BBR20" s="121"/>
      <c r="BBS20" s="121"/>
      <c r="BBT20" s="121"/>
      <c r="BBU20" s="121"/>
      <c r="BBV20" s="121"/>
      <c r="BBW20" s="121"/>
      <c r="BBX20" s="121"/>
      <c r="BBY20" s="121"/>
      <c r="BBZ20" s="121"/>
      <c r="BCA20" s="121"/>
      <c r="BCB20" s="121"/>
      <c r="BCC20" s="121"/>
      <c r="BCD20" s="121"/>
      <c r="BCE20" s="121"/>
      <c r="BCF20" s="121"/>
      <c r="BCG20" s="121"/>
      <c r="BCH20" s="121"/>
      <c r="BCI20" s="121"/>
      <c r="BCJ20" s="121"/>
      <c r="BCK20" s="121"/>
      <c r="BCL20" s="121"/>
      <c r="BCM20" s="121"/>
      <c r="BCN20" s="121"/>
      <c r="BCO20" s="121"/>
      <c r="BCP20" s="121"/>
      <c r="BCQ20" s="121"/>
      <c r="BCR20" s="121"/>
      <c r="BCS20" s="121"/>
      <c r="BCT20" s="121"/>
      <c r="BCU20" s="121"/>
      <c r="BCV20" s="121"/>
      <c r="BCW20" s="121"/>
      <c r="BCX20" s="121"/>
      <c r="BCY20" s="121"/>
      <c r="BCZ20" s="121"/>
      <c r="BDA20" s="121"/>
      <c r="BDB20" s="121"/>
      <c r="BDC20" s="121"/>
      <c r="BDD20" s="121"/>
      <c r="BDE20" s="121"/>
      <c r="BDF20" s="121"/>
      <c r="BDG20" s="121"/>
      <c r="BDH20" s="121"/>
      <c r="BDI20" s="121"/>
      <c r="BDJ20" s="121"/>
      <c r="BDK20" s="121"/>
      <c r="BDL20" s="121"/>
      <c r="BDM20" s="121"/>
      <c r="BDN20" s="121"/>
      <c r="BDO20" s="121"/>
      <c r="BDP20" s="121"/>
      <c r="BDQ20" s="121"/>
      <c r="BDR20" s="121"/>
      <c r="BDS20" s="121"/>
      <c r="BDT20" s="121"/>
      <c r="BDU20" s="121"/>
      <c r="BDV20" s="121"/>
      <c r="BDW20" s="121"/>
      <c r="BDX20" s="121"/>
      <c r="BDY20" s="121"/>
      <c r="BDZ20" s="121"/>
      <c r="BEA20" s="121"/>
      <c r="BEB20" s="121"/>
      <c r="BEC20" s="121"/>
      <c r="BED20" s="121"/>
      <c r="BEE20" s="121"/>
      <c r="BEF20" s="121"/>
      <c r="BEG20" s="121"/>
      <c r="BEH20" s="121"/>
      <c r="BEI20" s="121"/>
      <c r="BEJ20" s="121"/>
      <c r="BEK20" s="121"/>
      <c r="BEL20" s="121"/>
      <c r="BEM20" s="121"/>
      <c r="BEN20" s="121"/>
      <c r="BEO20" s="121"/>
      <c r="BEP20" s="121"/>
      <c r="BEQ20" s="121"/>
      <c r="BER20" s="121"/>
      <c r="BES20" s="121"/>
      <c r="BET20" s="121"/>
      <c r="BEU20" s="121"/>
      <c r="BEV20" s="121"/>
      <c r="BEW20" s="121"/>
      <c r="BEX20" s="121"/>
      <c r="BEY20" s="121"/>
      <c r="BEZ20" s="121"/>
      <c r="BFA20" s="121"/>
      <c r="BFB20" s="121"/>
      <c r="BFC20" s="121"/>
      <c r="BFD20" s="121"/>
      <c r="BFE20" s="121"/>
      <c r="BFF20" s="121"/>
      <c r="BFG20" s="121"/>
      <c r="BFH20" s="121"/>
      <c r="BFI20" s="121"/>
      <c r="BFJ20" s="121"/>
      <c r="BFK20" s="121"/>
      <c r="BFL20" s="121"/>
      <c r="BFM20" s="121"/>
      <c r="BFN20" s="121"/>
      <c r="BFO20" s="121"/>
      <c r="BFP20" s="121"/>
      <c r="BFQ20" s="121"/>
      <c r="BFR20" s="121"/>
      <c r="BFS20" s="121"/>
      <c r="BFT20" s="121"/>
      <c r="BFU20" s="121"/>
      <c r="BFV20" s="121"/>
      <c r="BFW20" s="121"/>
      <c r="BFX20" s="121"/>
      <c r="BFY20" s="121"/>
      <c r="BFZ20" s="121"/>
      <c r="BGA20" s="121"/>
      <c r="BGB20" s="121"/>
      <c r="BGC20" s="121"/>
      <c r="BGD20" s="121"/>
      <c r="BGE20" s="121"/>
      <c r="BGF20" s="121"/>
      <c r="BGG20" s="121"/>
      <c r="BGH20" s="121"/>
      <c r="BGI20" s="121"/>
      <c r="BGJ20" s="121"/>
      <c r="BGK20" s="121"/>
      <c r="BGL20" s="121"/>
      <c r="BGM20" s="121"/>
      <c r="BGN20" s="121"/>
      <c r="BGO20" s="121"/>
      <c r="BGP20" s="121"/>
      <c r="BGQ20" s="121"/>
      <c r="BGR20" s="121"/>
      <c r="BGS20" s="121"/>
      <c r="BGT20" s="121"/>
      <c r="BGU20" s="121"/>
      <c r="BGV20" s="121"/>
      <c r="BGW20" s="121"/>
      <c r="BGX20" s="121"/>
      <c r="BGY20" s="121"/>
      <c r="BGZ20" s="121"/>
      <c r="BHA20" s="121"/>
      <c r="BHB20" s="121"/>
      <c r="BHC20" s="121"/>
      <c r="BHD20" s="121"/>
      <c r="BHE20" s="121"/>
      <c r="BHF20" s="121"/>
      <c r="BHG20" s="121"/>
      <c r="BHH20" s="121"/>
      <c r="BHI20" s="121"/>
      <c r="BHJ20" s="121"/>
      <c r="BHK20" s="121"/>
      <c r="BHL20" s="121"/>
      <c r="BHM20" s="121"/>
      <c r="BHN20" s="121"/>
      <c r="BHO20" s="121"/>
      <c r="BHP20" s="121"/>
      <c r="BHQ20" s="121"/>
      <c r="BHR20" s="121"/>
      <c r="BHS20" s="121"/>
      <c r="BHT20" s="121"/>
      <c r="BHU20" s="121"/>
      <c r="BHV20" s="121"/>
      <c r="BHW20" s="121"/>
      <c r="BHX20" s="121"/>
      <c r="BHY20" s="121"/>
      <c r="BHZ20" s="121"/>
      <c r="BIA20" s="121"/>
      <c r="BIB20" s="121"/>
      <c r="BIC20" s="121"/>
      <c r="BID20" s="121"/>
      <c r="BIE20" s="121"/>
      <c r="BIF20" s="121"/>
      <c r="BIG20" s="121"/>
      <c r="BIH20" s="121"/>
      <c r="BII20" s="121"/>
      <c r="BIJ20" s="121"/>
      <c r="BIK20" s="121"/>
      <c r="BIL20" s="121"/>
      <c r="BIM20" s="121"/>
      <c r="BIN20" s="121"/>
      <c r="BIO20" s="121"/>
      <c r="BIP20" s="121"/>
      <c r="BIQ20" s="121"/>
      <c r="BIR20" s="121"/>
      <c r="BIS20" s="121"/>
      <c r="BIT20" s="121"/>
      <c r="BIU20" s="121"/>
      <c r="BIV20" s="121"/>
      <c r="BIW20" s="121"/>
      <c r="BIX20" s="121"/>
      <c r="BIY20" s="121"/>
      <c r="BIZ20" s="121"/>
      <c r="BJA20" s="121"/>
      <c r="BJB20" s="121"/>
      <c r="BJC20" s="121"/>
      <c r="BJD20" s="121"/>
      <c r="BJE20" s="121"/>
      <c r="BJF20" s="121"/>
      <c r="BJG20" s="121"/>
      <c r="BJH20" s="121"/>
      <c r="BJI20" s="121"/>
      <c r="BJJ20" s="121"/>
      <c r="BJK20" s="121"/>
      <c r="BJL20" s="121"/>
      <c r="BJM20" s="121"/>
      <c r="BJN20" s="121"/>
      <c r="BJO20" s="121"/>
      <c r="BJP20" s="121"/>
      <c r="BJQ20" s="121"/>
      <c r="BJR20" s="121"/>
      <c r="BJS20" s="121"/>
      <c r="BJT20" s="121"/>
      <c r="BJU20" s="121"/>
      <c r="BJV20" s="121"/>
      <c r="BJW20" s="121"/>
      <c r="BJX20" s="121"/>
      <c r="BJY20" s="121"/>
      <c r="BJZ20" s="121"/>
      <c r="BKA20" s="121"/>
      <c r="BKB20" s="121"/>
      <c r="BKC20" s="121"/>
      <c r="BKD20" s="121"/>
      <c r="BKE20" s="121"/>
      <c r="BKF20" s="121"/>
      <c r="BKG20" s="121"/>
      <c r="BKH20" s="121"/>
      <c r="BKI20" s="121"/>
      <c r="BKJ20" s="121"/>
      <c r="BKK20" s="121"/>
      <c r="BKL20" s="121"/>
      <c r="BKM20" s="121"/>
      <c r="BKN20" s="121"/>
      <c r="BKO20" s="121"/>
      <c r="BKP20" s="121"/>
      <c r="BKQ20" s="121"/>
      <c r="BKR20" s="121"/>
      <c r="BKS20" s="121"/>
      <c r="BKT20" s="121"/>
      <c r="BKU20" s="121"/>
      <c r="BKV20" s="121"/>
      <c r="BKW20" s="121"/>
      <c r="BKX20" s="121"/>
      <c r="BKY20" s="121"/>
      <c r="BKZ20" s="121"/>
      <c r="BLA20" s="121"/>
      <c r="BLB20" s="121"/>
      <c r="BLC20" s="121"/>
      <c r="BLD20" s="121"/>
      <c r="BLE20" s="121"/>
      <c r="BLF20" s="121"/>
      <c r="BLG20" s="121"/>
      <c r="BLH20" s="121"/>
      <c r="BLI20" s="121"/>
      <c r="BLJ20" s="121"/>
      <c r="BLK20" s="121"/>
      <c r="BLL20" s="121"/>
      <c r="BLM20" s="121"/>
      <c r="BLN20" s="121"/>
      <c r="BLO20" s="121"/>
      <c r="BLP20" s="121"/>
      <c r="BLQ20" s="121"/>
      <c r="BLR20" s="121"/>
      <c r="BLS20" s="121"/>
      <c r="BLT20" s="121"/>
      <c r="BLU20" s="121"/>
      <c r="BLV20" s="121"/>
      <c r="BLW20" s="121"/>
      <c r="BLX20" s="121"/>
      <c r="BLY20" s="121"/>
      <c r="BLZ20" s="121"/>
      <c r="BMA20" s="121"/>
      <c r="BMB20" s="121"/>
      <c r="BMC20" s="121"/>
      <c r="BMD20" s="121"/>
      <c r="BME20" s="121"/>
      <c r="BMF20" s="121"/>
      <c r="BMG20" s="121"/>
      <c r="BMH20" s="121"/>
      <c r="BMI20" s="121"/>
      <c r="BMJ20" s="121"/>
      <c r="BMK20" s="121"/>
      <c r="BML20" s="121"/>
      <c r="BMM20" s="121"/>
      <c r="BMN20" s="121"/>
      <c r="BMO20" s="121"/>
      <c r="BMP20" s="121"/>
      <c r="BMQ20" s="121"/>
      <c r="BMR20" s="121"/>
      <c r="BMS20" s="121"/>
      <c r="BMT20" s="121"/>
      <c r="BMU20" s="121"/>
      <c r="BMV20" s="121"/>
      <c r="BMW20" s="121"/>
      <c r="BMX20" s="121"/>
      <c r="BMY20" s="121"/>
      <c r="BMZ20" s="121"/>
      <c r="BNA20" s="121"/>
      <c r="BNB20" s="121"/>
      <c r="BNC20" s="121"/>
      <c r="BND20" s="121"/>
      <c r="BNE20" s="121"/>
      <c r="BNF20" s="121"/>
      <c r="BNG20" s="121"/>
      <c r="BNH20" s="121"/>
      <c r="BNI20" s="121"/>
      <c r="BNJ20" s="121"/>
      <c r="BNK20" s="121"/>
      <c r="BNL20" s="121"/>
      <c r="BNM20" s="121"/>
      <c r="BNN20" s="121"/>
      <c r="BNO20" s="121"/>
      <c r="BNP20" s="121"/>
      <c r="BNQ20" s="121"/>
      <c r="BNR20" s="121"/>
      <c r="BNS20" s="121"/>
      <c r="BNT20" s="121"/>
      <c r="BNU20" s="121"/>
      <c r="BNV20" s="121"/>
      <c r="BNW20" s="121"/>
      <c r="BNX20" s="121"/>
      <c r="BNY20" s="121"/>
      <c r="BNZ20" s="121"/>
      <c r="BOA20" s="121"/>
      <c r="BOB20" s="121"/>
      <c r="BOC20" s="121"/>
      <c r="BOD20" s="121"/>
      <c r="BOE20" s="121"/>
      <c r="BOF20" s="121"/>
      <c r="BOG20" s="121"/>
      <c r="BOH20" s="121"/>
      <c r="BOI20" s="121"/>
      <c r="BOJ20" s="121"/>
      <c r="BOK20" s="121"/>
      <c r="BOL20" s="121"/>
      <c r="BOM20" s="121"/>
      <c r="BON20" s="121"/>
      <c r="BOO20" s="121"/>
      <c r="BOP20" s="121"/>
      <c r="BOQ20" s="121"/>
      <c r="BOR20" s="121"/>
      <c r="BOS20" s="121"/>
      <c r="BOT20" s="121"/>
      <c r="BOU20" s="121"/>
      <c r="BOV20" s="121"/>
      <c r="BOW20" s="121"/>
      <c r="BOX20" s="121"/>
      <c r="BOY20" s="121"/>
      <c r="BOZ20" s="121"/>
      <c r="BPA20" s="121"/>
      <c r="BPB20" s="121"/>
      <c r="BPC20" s="121"/>
      <c r="BPD20" s="121"/>
      <c r="BPE20" s="121"/>
      <c r="BPF20" s="121"/>
      <c r="BPG20" s="121"/>
      <c r="BPH20" s="121"/>
      <c r="BPI20" s="121"/>
      <c r="BPJ20" s="121"/>
      <c r="BPK20" s="121"/>
      <c r="BPL20" s="121"/>
      <c r="BPM20" s="121"/>
      <c r="BPN20" s="121"/>
      <c r="BPO20" s="121"/>
      <c r="BPP20" s="121"/>
      <c r="BPQ20" s="121"/>
      <c r="BPR20" s="121"/>
      <c r="BPS20" s="121"/>
      <c r="BPT20" s="121"/>
      <c r="BPU20" s="121"/>
      <c r="BPV20" s="121"/>
      <c r="BPW20" s="121"/>
      <c r="BPX20" s="121"/>
      <c r="BPY20" s="121"/>
      <c r="BPZ20" s="121"/>
      <c r="BQA20" s="121"/>
      <c r="BQB20" s="121"/>
      <c r="BQC20" s="121"/>
      <c r="BQD20" s="121"/>
      <c r="BQE20" s="121"/>
      <c r="BQF20" s="121"/>
      <c r="BQG20" s="121"/>
      <c r="BQH20" s="121"/>
      <c r="BQI20" s="121"/>
      <c r="BQJ20" s="121"/>
      <c r="BQK20" s="121"/>
      <c r="BQL20" s="121"/>
      <c r="BQM20" s="121"/>
      <c r="BQN20" s="121"/>
      <c r="BQO20" s="121"/>
      <c r="BQP20" s="121"/>
      <c r="BQQ20" s="121"/>
      <c r="BQR20" s="121"/>
      <c r="BQS20" s="121"/>
      <c r="BQT20" s="121"/>
      <c r="BQU20" s="121"/>
      <c r="BQV20" s="121"/>
      <c r="BQW20" s="121"/>
      <c r="BQX20" s="121"/>
      <c r="BQY20" s="121"/>
      <c r="BQZ20" s="121"/>
      <c r="BRA20" s="121"/>
      <c r="BRB20" s="121"/>
      <c r="BRC20" s="121"/>
      <c r="BRD20" s="121"/>
      <c r="BRE20" s="121"/>
      <c r="BRF20" s="121"/>
      <c r="BRG20" s="121"/>
      <c r="BRH20" s="121"/>
      <c r="BRI20" s="121"/>
      <c r="BRJ20" s="121"/>
      <c r="BRK20" s="121"/>
      <c r="BRL20" s="121"/>
      <c r="BRM20" s="121"/>
      <c r="BRN20" s="121"/>
      <c r="BRO20" s="121"/>
      <c r="BRP20" s="121"/>
      <c r="BRQ20" s="121"/>
      <c r="BRR20" s="121"/>
      <c r="BRS20" s="121"/>
      <c r="BRT20" s="121"/>
      <c r="BRU20" s="121"/>
      <c r="BRV20" s="121"/>
      <c r="BRW20" s="121"/>
      <c r="BRX20" s="121"/>
      <c r="BRY20" s="121"/>
      <c r="BRZ20" s="121"/>
      <c r="BSA20" s="121"/>
      <c r="BSB20" s="121"/>
      <c r="BSC20" s="121"/>
      <c r="BSD20" s="121"/>
      <c r="BSE20" s="121"/>
      <c r="BSF20" s="121"/>
      <c r="BSG20" s="121"/>
      <c r="BSH20" s="121"/>
      <c r="BSI20" s="121"/>
      <c r="BSJ20" s="121"/>
      <c r="BSK20" s="121"/>
      <c r="BSL20" s="121"/>
      <c r="BSM20" s="121"/>
      <c r="BSN20" s="121"/>
      <c r="BSO20" s="121"/>
      <c r="BSP20" s="121"/>
      <c r="BSQ20" s="121"/>
      <c r="BSR20" s="121"/>
      <c r="BSS20" s="121"/>
      <c r="BST20" s="121"/>
      <c r="BSU20" s="121"/>
      <c r="BSV20" s="121"/>
      <c r="BSW20" s="121"/>
      <c r="BSX20" s="121"/>
      <c r="BSY20" s="121"/>
      <c r="BSZ20" s="121"/>
      <c r="BTA20" s="121"/>
      <c r="BTB20" s="121"/>
      <c r="BTC20" s="121"/>
      <c r="BTD20" s="121"/>
      <c r="BTE20" s="121"/>
      <c r="BTF20" s="121"/>
      <c r="BTG20" s="121"/>
      <c r="BTH20" s="121"/>
      <c r="BTI20" s="121"/>
      <c r="BTJ20" s="121"/>
      <c r="BTK20" s="121"/>
      <c r="BTL20" s="121"/>
      <c r="BTM20" s="121"/>
      <c r="BTN20" s="121"/>
      <c r="BTO20" s="121"/>
      <c r="BTP20" s="121"/>
      <c r="BTQ20" s="121"/>
      <c r="BTR20" s="121"/>
      <c r="BTS20" s="121"/>
      <c r="BTT20" s="121"/>
      <c r="BTU20" s="121"/>
      <c r="BTV20" s="121"/>
      <c r="BTW20" s="121"/>
      <c r="BTX20" s="121"/>
      <c r="BTY20" s="121"/>
      <c r="BTZ20" s="121"/>
      <c r="BUA20" s="121"/>
      <c r="BUB20" s="121"/>
      <c r="BUC20" s="121"/>
      <c r="BUD20" s="121"/>
      <c r="BUE20" s="121"/>
      <c r="BUF20" s="121"/>
      <c r="BUG20" s="121"/>
      <c r="BUH20" s="121"/>
      <c r="BUI20" s="121"/>
      <c r="BUJ20" s="121"/>
      <c r="BUK20" s="121"/>
      <c r="BUL20" s="121"/>
      <c r="BUM20" s="121"/>
      <c r="BUN20" s="121"/>
      <c r="BUO20" s="121"/>
      <c r="BUP20" s="121"/>
      <c r="BUQ20" s="121"/>
      <c r="BUR20" s="121"/>
      <c r="BUS20" s="121"/>
      <c r="BUT20" s="121"/>
      <c r="BUU20" s="121"/>
      <c r="BUV20" s="121"/>
      <c r="BUW20" s="121"/>
      <c r="BUX20" s="121"/>
      <c r="BUY20" s="121"/>
      <c r="BUZ20" s="121"/>
      <c r="BVA20" s="121"/>
      <c r="BVB20" s="121"/>
      <c r="BVC20" s="121"/>
      <c r="BVD20" s="121"/>
      <c r="BVE20" s="121"/>
      <c r="BVF20" s="121"/>
      <c r="BVG20" s="121"/>
      <c r="BVH20" s="121"/>
      <c r="BVI20" s="121"/>
      <c r="BVJ20" s="121"/>
      <c r="BVK20" s="121"/>
      <c r="BVL20" s="121"/>
      <c r="BVM20" s="121"/>
      <c r="BVN20" s="121"/>
      <c r="BVO20" s="121"/>
      <c r="BVP20" s="121"/>
      <c r="BVQ20" s="121"/>
      <c r="BVR20" s="121"/>
      <c r="BVS20" s="121"/>
      <c r="BVT20" s="121"/>
      <c r="BVU20" s="121"/>
      <c r="BVV20" s="121"/>
      <c r="BVW20" s="121"/>
      <c r="BVX20" s="121"/>
      <c r="BVY20" s="121"/>
      <c r="BVZ20" s="121"/>
      <c r="BWA20" s="121"/>
      <c r="BWB20" s="121"/>
      <c r="BWC20" s="121"/>
      <c r="BWD20" s="121"/>
      <c r="BWE20" s="121"/>
      <c r="BWF20" s="121"/>
      <c r="BWG20" s="121"/>
      <c r="BWH20" s="121"/>
      <c r="BWI20" s="121"/>
      <c r="BWJ20" s="121"/>
      <c r="BWK20" s="121"/>
      <c r="BWL20" s="121"/>
      <c r="BWM20" s="121"/>
      <c r="BWN20" s="121"/>
      <c r="BWO20" s="121"/>
      <c r="BWP20" s="121"/>
      <c r="BWQ20" s="121"/>
      <c r="BWR20" s="121"/>
      <c r="BWS20" s="121"/>
      <c r="BWT20" s="121"/>
      <c r="BWU20" s="121"/>
      <c r="BWV20" s="121"/>
      <c r="BWW20" s="121"/>
      <c r="BWX20" s="121"/>
      <c r="BWY20" s="121"/>
      <c r="BWZ20" s="121"/>
      <c r="BXA20" s="121"/>
      <c r="BXB20" s="121"/>
      <c r="BXC20" s="121"/>
      <c r="BXD20" s="121"/>
      <c r="BXE20" s="121"/>
      <c r="BXF20" s="121"/>
      <c r="BXG20" s="121"/>
      <c r="BXH20" s="121"/>
      <c r="BXI20" s="121"/>
      <c r="BXJ20" s="121"/>
      <c r="BXK20" s="121"/>
      <c r="BXL20" s="121"/>
      <c r="BXM20" s="121"/>
      <c r="BXN20" s="121"/>
      <c r="BXO20" s="121"/>
      <c r="BXP20" s="121"/>
      <c r="BXQ20" s="121"/>
      <c r="BXR20" s="121"/>
      <c r="BXS20" s="121"/>
      <c r="BXT20" s="121"/>
      <c r="BXU20" s="121"/>
      <c r="BXV20" s="121"/>
      <c r="BXW20" s="121"/>
      <c r="BXX20" s="121"/>
      <c r="BXY20" s="121"/>
      <c r="BXZ20" s="121"/>
      <c r="BYA20" s="121"/>
      <c r="BYB20" s="121"/>
      <c r="BYC20" s="121"/>
      <c r="BYD20" s="121"/>
      <c r="BYE20" s="121"/>
      <c r="BYF20" s="121"/>
      <c r="BYG20" s="121"/>
      <c r="BYH20" s="121"/>
      <c r="BYI20" s="121"/>
      <c r="BYJ20" s="121"/>
      <c r="BYK20" s="121"/>
      <c r="BYL20" s="121"/>
      <c r="BYM20" s="121"/>
      <c r="BYN20" s="121"/>
      <c r="BYO20" s="121"/>
      <c r="BYP20" s="121"/>
      <c r="BYQ20" s="121"/>
      <c r="BYR20" s="121"/>
      <c r="BYS20" s="121"/>
      <c r="BYT20" s="121"/>
      <c r="BYU20" s="121"/>
      <c r="BYV20" s="121"/>
      <c r="BYW20" s="121"/>
      <c r="BYX20" s="121"/>
      <c r="BYY20" s="121"/>
      <c r="BYZ20" s="121"/>
      <c r="BZA20" s="121"/>
      <c r="BZB20" s="121"/>
      <c r="BZC20" s="121"/>
      <c r="BZD20" s="121"/>
      <c r="BZE20" s="121"/>
      <c r="BZF20" s="121"/>
      <c r="BZG20" s="121"/>
      <c r="BZH20" s="121"/>
      <c r="BZI20" s="121"/>
      <c r="BZJ20" s="121"/>
      <c r="BZK20" s="121"/>
      <c r="BZL20" s="121"/>
      <c r="BZM20" s="121"/>
      <c r="BZN20" s="121"/>
      <c r="BZO20" s="121"/>
      <c r="BZP20" s="121"/>
      <c r="BZQ20" s="121"/>
      <c r="BZR20" s="121"/>
      <c r="BZS20" s="121"/>
      <c r="BZT20" s="121"/>
      <c r="BZU20" s="121"/>
      <c r="BZV20" s="121"/>
      <c r="BZW20" s="121"/>
      <c r="BZX20" s="121"/>
      <c r="BZY20" s="121"/>
      <c r="BZZ20" s="121"/>
      <c r="CAA20" s="121"/>
      <c r="CAB20" s="121"/>
      <c r="CAC20" s="121"/>
      <c r="CAD20" s="121"/>
      <c r="CAE20" s="121"/>
      <c r="CAF20" s="121"/>
      <c r="CAG20" s="121"/>
      <c r="CAH20" s="121"/>
      <c r="CAI20" s="121"/>
      <c r="CAJ20" s="121"/>
      <c r="CAK20" s="121"/>
      <c r="CAL20" s="121"/>
      <c r="CAM20" s="121"/>
      <c r="CAN20" s="121"/>
      <c r="CAO20" s="121"/>
      <c r="CAP20" s="121"/>
      <c r="CAQ20" s="121"/>
      <c r="CAR20" s="121"/>
      <c r="CAS20" s="121"/>
      <c r="CAT20" s="121"/>
      <c r="CAU20" s="121"/>
      <c r="CAV20" s="121"/>
      <c r="CAW20" s="121"/>
      <c r="CAX20" s="121"/>
      <c r="CAY20" s="121"/>
      <c r="CAZ20" s="121"/>
      <c r="CBA20" s="121"/>
      <c r="CBB20" s="121"/>
      <c r="CBC20" s="121"/>
      <c r="CBD20" s="121"/>
      <c r="CBE20" s="121"/>
      <c r="CBF20" s="121"/>
      <c r="CBG20" s="121"/>
      <c r="CBH20" s="121"/>
      <c r="CBI20" s="121"/>
      <c r="CBJ20" s="121"/>
      <c r="CBK20" s="121"/>
      <c r="CBL20" s="121"/>
      <c r="CBM20" s="121"/>
      <c r="CBN20" s="121"/>
      <c r="CBO20" s="121"/>
      <c r="CBP20" s="121"/>
      <c r="CBQ20" s="121"/>
      <c r="CBR20" s="121"/>
      <c r="CBS20" s="121"/>
      <c r="CBT20" s="121"/>
      <c r="CBU20" s="121"/>
      <c r="CBV20" s="121"/>
      <c r="CBW20" s="121"/>
      <c r="CBX20" s="121"/>
      <c r="CBY20" s="121"/>
      <c r="CBZ20" s="121"/>
      <c r="CCA20" s="121"/>
      <c r="CCB20" s="121"/>
      <c r="CCC20" s="121"/>
      <c r="CCD20" s="121"/>
      <c r="CCE20" s="121"/>
      <c r="CCF20" s="121"/>
      <c r="CCG20" s="121"/>
      <c r="CCH20" s="121"/>
      <c r="CCI20" s="121"/>
      <c r="CCJ20" s="121"/>
      <c r="CCK20" s="121"/>
      <c r="CCL20" s="121"/>
      <c r="CCM20" s="121"/>
      <c r="CCN20" s="121"/>
      <c r="CCO20" s="121"/>
      <c r="CCP20" s="121"/>
      <c r="CCQ20" s="121"/>
      <c r="CCR20" s="121"/>
      <c r="CCS20" s="121"/>
      <c r="CCT20" s="121"/>
      <c r="CCU20" s="121"/>
      <c r="CCV20" s="121"/>
      <c r="CCW20" s="121"/>
      <c r="CCX20" s="121"/>
      <c r="CCY20" s="121"/>
      <c r="CCZ20" s="121"/>
      <c r="CDA20" s="121"/>
      <c r="CDB20" s="121"/>
      <c r="CDC20" s="121"/>
      <c r="CDD20" s="121"/>
      <c r="CDE20" s="121"/>
      <c r="CDF20" s="121"/>
      <c r="CDG20" s="121"/>
      <c r="CDH20" s="121"/>
      <c r="CDI20" s="121"/>
      <c r="CDJ20" s="121"/>
      <c r="CDK20" s="121"/>
      <c r="CDL20" s="121"/>
      <c r="CDM20" s="121"/>
      <c r="CDN20" s="121"/>
      <c r="CDO20" s="121"/>
      <c r="CDP20" s="121"/>
      <c r="CDQ20" s="121"/>
      <c r="CDR20" s="121"/>
      <c r="CDS20" s="121"/>
      <c r="CDT20" s="121"/>
      <c r="CDU20" s="121"/>
      <c r="CDV20" s="121"/>
      <c r="CDW20" s="121"/>
      <c r="CDX20" s="121"/>
      <c r="CDY20" s="121"/>
      <c r="CDZ20" s="121"/>
      <c r="CEA20" s="121"/>
      <c r="CEB20" s="121"/>
      <c r="CEC20" s="121"/>
      <c r="CED20" s="121"/>
      <c r="CEE20" s="121"/>
      <c r="CEF20" s="121"/>
      <c r="CEG20" s="121"/>
      <c r="CEH20" s="121"/>
      <c r="CEI20" s="121"/>
      <c r="CEJ20" s="121"/>
      <c r="CEK20" s="121"/>
      <c r="CEL20" s="121"/>
      <c r="CEM20" s="121"/>
      <c r="CEN20" s="121"/>
      <c r="CEO20" s="121"/>
      <c r="CEP20" s="121"/>
      <c r="CEQ20" s="121"/>
      <c r="CER20" s="121"/>
      <c r="CES20" s="121"/>
      <c r="CET20" s="121"/>
      <c r="CEU20" s="121"/>
      <c r="CEV20" s="121"/>
      <c r="CEW20" s="121"/>
      <c r="CEX20" s="121"/>
      <c r="CEY20" s="121"/>
      <c r="CEZ20" s="121"/>
      <c r="CFA20" s="121"/>
      <c r="CFB20" s="121"/>
      <c r="CFC20" s="121"/>
      <c r="CFD20" s="121"/>
      <c r="CFE20" s="121"/>
      <c r="CFF20" s="121"/>
      <c r="CFG20" s="121"/>
      <c r="CFH20" s="121"/>
      <c r="CFI20" s="121"/>
      <c r="CFJ20" s="121"/>
      <c r="CFK20" s="121"/>
      <c r="CFL20" s="121"/>
      <c r="CFM20" s="121"/>
      <c r="CFN20" s="121"/>
      <c r="CFO20" s="121"/>
      <c r="CFP20" s="121"/>
      <c r="CFQ20" s="121"/>
      <c r="CFR20" s="121"/>
      <c r="CFS20" s="121"/>
      <c r="CFT20" s="121"/>
      <c r="CFU20" s="121"/>
      <c r="CFV20" s="121"/>
      <c r="CFW20" s="121"/>
      <c r="CFX20" s="121"/>
      <c r="CFY20" s="121"/>
      <c r="CFZ20" s="121"/>
      <c r="CGA20" s="121"/>
      <c r="CGB20" s="121"/>
      <c r="CGC20" s="121"/>
      <c r="CGD20" s="121"/>
      <c r="CGE20" s="121"/>
      <c r="CGF20" s="121"/>
      <c r="CGG20" s="121"/>
      <c r="CGH20" s="121"/>
      <c r="CGI20" s="121"/>
      <c r="CGJ20" s="121"/>
      <c r="CGK20" s="121"/>
      <c r="CGL20" s="121"/>
      <c r="CGM20" s="121"/>
      <c r="CGN20" s="121"/>
      <c r="CGO20" s="121"/>
      <c r="CGP20" s="121"/>
      <c r="CGQ20" s="121"/>
      <c r="CGR20" s="121"/>
      <c r="CGS20" s="121"/>
      <c r="CGT20" s="121"/>
      <c r="CGU20" s="121"/>
      <c r="CGV20" s="121"/>
      <c r="CGW20" s="121"/>
      <c r="CGX20" s="121"/>
      <c r="CGY20" s="121"/>
      <c r="CGZ20" s="121"/>
      <c r="CHA20" s="121"/>
      <c r="CHB20" s="121"/>
      <c r="CHC20" s="121"/>
      <c r="CHD20" s="121"/>
      <c r="CHE20" s="121"/>
      <c r="CHF20" s="121"/>
      <c r="CHG20" s="121"/>
      <c r="CHH20" s="121"/>
      <c r="CHI20" s="121"/>
      <c r="CHJ20" s="121"/>
      <c r="CHK20" s="121"/>
      <c r="CHL20" s="121"/>
      <c r="CHM20" s="121"/>
      <c r="CHN20" s="121"/>
      <c r="CHO20" s="121"/>
      <c r="CHP20" s="121"/>
      <c r="CHQ20" s="121"/>
      <c r="CHR20" s="121"/>
      <c r="CHS20" s="121"/>
      <c r="CHT20" s="121"/>
      <c r="CHU20" s="121"/>
      <c r="CHV20" s="121"/>
      <c r="CHW20" s="121"/>
      <c r="CHX20" s="121"/>
      <c r="CHY20" s="121"/>
      <c r="CHZ20" s="121"/>
      <c r="CIA20" s="121"/>
      <c r="CIB20" s="121"/>
      <c r="CIC20" s="121"/>
      <c r="CID20" s="121"/>
      <c r="CIE20" s="121"/>
      <c r="CIF20" s="121"/>
      <c r="CIG20" s="121"/>
      <c r="CIH20" s="121"/>
      <c r="CII20" s="121"/>
      <c r="CIJ20" s="121"/>
      <c r="CIK20" s="121"/>
      <c r="CIL20" s="121"/>
      <c r="CIM20" s="121"/>
      <c r="CIN20" s="121"/>
      <c r="CIO20" s="121"/>
      <c r="CIP20" s="121"/>
      <c r="CIQ20" s="121"/>
      <c r="CIR20" s="121"/>
      <c r="CIS20" s="121"/>
      <c r="CIT20" s="121"/>
      <c r="CIU20" s="121"/>
      <c r="CIV20" s="121"/>
      <c r="CIW20" s="121"/>
      <c r="CIX20" s="121"/>
      <c r="CIY20" s="121"/>
      <c r="CIZ20" s="121"/>
      <c r="CJA20" s="121"/>
      <c r="CJB20" s="121"/>
      <c r="CJC20" s="121"/>
      <c r="CJD20" s="121"/>
      <c r="CJE20" s="121"/>
      <c r="CJF20" s="121"/>
      <c r="CJG20" s="121"/>
      <c r="CJH20" s="121"/>
      <c r="CJI20" s="121"/>
      <c r="CJJ20" s="121"/>
      <c r="CJK20" s="121"/>
      <c r="CJL20" s="121"/>
      <c r="CJM20" s="121"/>
      <c r="CJN20" s="121"/>
      <c r="CJO20" s="121"/>
      <c r="CJP20" s="121"/>
      <c r="CJQ20" s="121"/>
      <c r="CJR20" s="121"/>
      <c r="CJS20" s="121"/>
      <c r="CJT20" s="121"/>
      <c r="CJU20" s="121"/>
      <c r="CJV20" s="121"/>
      <c r="CJW20" s="121"/>
      <c r="CJX20" s="121"/>
      <c r="CJY20" s="121"/>
      <c r="CJZ20" s="121"/>
      <c r="CKA20" s="121"/>
      <c r="CKB20" s="121"/>
      <c r="CKC20" s="121"/>
      <c r="CKD20" s="121"/>
      <c r="CKE20" s="121"/>
      <c r="CKF20" s="121"/>
      <c r="CKG20" s="121"/>
      <c r="CKH20" s="121"/>
      <c r="CKI20" s="121"/>
      <c r="CKJ20" s="121"/>
      <c r="CKK20" s="121"/>
      <c r="CKL20" s="121"/>
      <c r="CKM20" s="121"/>
      <c r="CKN20" s="121"/>
      <c r="CKO20" s="121"/>
      <c r="CKP20" s="121"/>
      <c r="CKQ20" s="121"/>
      <c r="CKR20" s="121"/>
      <c r="CKS20" s="121"/>
      <c r="CKT20" s="121"/>
      <c r="CKU20" s="121"/>
      <c r="CKV20" s="121"/>
      <c r="CKW20" s="121"/>
      <c r="CKX20" s="121"/>
      <c r="CKY20" s="121"/>
      <c r="CKZ20" s="121"/>
      <c r="CLA20" s="121"/>
      <c r="CLB20" s="121"/>
      <c r="CLC20" s="121"/>
      <c r="CLD20" s="121"/>
      <c r="CLE20" s="121"/>
      <c r="CLF20" s="121"/>
      <c r="CLG20" s="121"/>
      <c r="CLH20" s="121"/>
      <c r="CLI20" s="121"/>
      <c r="CLJ20" s="121"/>
      <c r="CLK20" s="121"/>
      <c r="CLL20" s="121"/>
      <c r="CLM20" s="121"/>
      <c r="CLN20" s="121"/>
      <c r="CLO20" s="121"/>
      <c r="CLP20" s="121"/>
      <c r="CLQ20" s="121"/>
      <c r="CLR20" s="121"/>
      <c r="CLS20" s="121"/>
      <c r="CLT20" s="121"/>
      <c r="CLU20" s="121"/>
      <c r="CLV20" s="121"/>
      <c r="CLW20" s="121"/>
      <c r="CLX20" s="121"/>
      <c r="CLY20" s="121"/>
      <c r="CLZ20" s="121"/>
      <c r="CMA20" s="121"/>
      <c r="CMB20" s="121"/>
      <c r="CMC20" s="121"/>
      <c r="CMD20" s="121"/>
      <c r="CME20" s="121"/>
      <c r="CMF20" s="121"/>
      <c r="CMG20" s="121"/>
      <c r="CMH20" s="121"/>
      <c r="CMI20" s="121"/>
      <c r="CMJ20" s="121"/>
      <c r="CMK20" s="121"/>
      <c r="CML20" s="121"/>
      <c r="CMM20" s="121"/>
      <c r="CMN20" s="121"/>
      <c r="CMO20" s="121"/>
      <c r="CMP20" s="121"/>
      <c r="CMQ20" s="121"/>
      <c r="CMR20" s="121"/>
      <c r="CMS20" s="121"/>
      <c r="CMT20" s="121"/>
      <c r="CMU20" s="121"/>
      <c r="CMV20" s="121"/>
      <c r="CMW20" s="121"/>
      <c r="CMX20" s="121"/>
      <c r="CMY20" s="121"/>
      <c r="CMZ20" s="121"/>
      <c r="CNA20" s="121"/>
      <c r="CNB20" s="121"/>
      <c r="CNC20" s="121"/>
      <c r="CND20" s="121"/>
      <c r="CNE20" s="121"/>
      <c r="CNF20" s="121"/>
      <c r="CNG20" s="121"/>
      <c r="CNH20" s="121"/>
      <c r="CNI20" s="121"/>
      <c r="CNJ20" s="121"/>
      <c r="CNK20" s="121"/>
      <c r="CNL20" s="121"/>
      <c r="CNM20" s="121"/>
      <c r="CNN20" s="121"/>
      <c r="CNO20" s="121"/>
      <c r="CNP20" s="121"/>
      <c r="CNQ20" s="121"/>
      <c r="CNR20" s="121"/>
      <c r="CNS20" s="121"/>
      <c r="CNT20" s="121"/>
      <c r="CNU20" s="121"/>
      <c r="CNV20" s="121"/>
      <c r="CNW20" s="121"/>
      <c r="CNX20" s="121"/>
      <c r="CNY20" s="121"/>
      <c r="CNZ20" s="121"/>
      <c r="COA20" s="121"/>
      <c r="COB20" s="121"/>
      <c r="COC20" s="121"/>
      <c r="COD20" s="121"/>
      <c r="COE20" s="121"/>
      <c r="COF20" s="121"/>
      <c r="COG20" s="121"/>
      <c r="COH20" s="121"/>
      <c r="COI20" s="121"/>
      <c r="COJ20" s="121"/>
      <c r="COK20" s="121"/>
      <c r="COL20" s="121"/>
      <c r="COM20" s="121"/>
      <c r="CON20" s="121"/>
      <c r="COO20" s="121"/>
      <c r="COP20" s="121"/>
      <c r="COQ20" s="121"/>
      <c r="COR20" s="121"/>
      <c r="COS20" s="121"/>
      <c r="COT20" s="121"/>
      <c r="COU20" s="121"/>
      <c r="COV20" s="121"/>
      <c r="COW20" s="121"/>
      <c r="COX20" s="121"/>
      <c r="COY20" s="121"/>
      <c r="COZ20" s="121"/>
      <c r="CPA20" s="121"/>
      <c r="CPB20" s="121"/>
      <c r="CPC20" s="121"/>
      <c r="CPD20" s="121"/>
      <c r="CPE20" s="121"/>
      <c r="CPF20" s="121"/>
      <c r="CPG20" s="121"/>
      <c r="CPH20" s="121"/>
      <c r="CPI20" s="121"/>
      <c r="CPJ20" s="121"/>
      <c r="CPK20" s="121"/>
      <c r="CPL20" s="121"/>
      <c r="CPM20" s="121"/>
      <c r="CPN20" s="121"/>
      <c r="CPO20" s="121"/>
      <c r="CPP20" s="121"/>
      <c r="CPQ20" s="121"/>
      <c r="CPR20" s="121"/>
      <c r="CPS20" s="121"/>
      <c r="CPT20" s="121"/>
      <c r="CPU20" s="121"/>
      <c r="CPV20" s="121"/>
      <c r="CPW20" s="121"/>
      <c r="CPX20" s="121"/>
      <c r="CPY20" s="121"/>
      <c r="CPZ20" s="121"/>
      <c r="CQA20" s="121"/>
      <c r="CQB20" s="121"/>
      <c r="CQC20" s="121"/>
      <c r="CQD20" s="121"/>
      <c r="CQE20" s="121"/>
      <c r="CQF20" s="121"/>
      <c r="CQG20" s="121"/>
      <c r="CQH20" s="121"/>
      <c r="CQI20" s="121"/>
      <c r="CQJ20" s="121"/>
      <c r="CQK20" s="121"/>
      <c r="CQL20" s="121"/>
      <c r="CQM20" s="121"/>
      <c r="CQN20" s="121"/>
      <c r="CQO20" s="121"/>
      <c r="CQP20" s="121"/>
      <c r="CQQ20" s="121"/>
      <c r="CQR20" s="121"/>
      <c r="CQS20" s="121"/>
      <c r="CQT20" s="121"/>
      <c r="CQU20" s="121"/>
      <c r="CQV20" s="121"/>
      <c r="CQW20" s="121"/>
      <c r="CQX20" s="121"/>
      <c r="CQY20" s="121"/>
      <c r="CQZ20" s="121"/>
      <c r="CRA20" s="121"/>
      <c r="CRB20" s="121"/>
      <c r="CRC20" s="121"/>
      <c r="CRD20" s="121"/>
      <c r="CRE20" s="121"/>
      <c r="CRF20" s="121"/>
      <c r="CRG20" s="121"/>
      <c r="CRH20" s="121"/>
      <c r="CRI20" s="121"/>
      <c r="CRJ20" s="121"/>
      <c r="CRK20" s="121"/>
      <c r="CRL20" s="121"/>
      <c r="CRM20" s="121"/>
      <c r="CRN20" s="121"/>
      <c r="CRO20" s="121"/>
      <c r="CRP20" s="121"/>
      <c r="CRQ20" s="121"/>
      <c r="CRR20" s="121"/>
      <c r="CRS20" s="121"/>
      <c r="CRT20" s="121"/>
      <c r="CRU20" s="121"/>
      <c r="CRV20" s="121"/>
      <c r="CRW20" s="121"/>
      <c r="CRX20" s="121"/>
      <c r="CRY20" s="121"/>
      <c r="CRZ20" s="121"/>
      <c r="CSA20" s="121"/>
      <c r="CSB20" s="121"/>
      <c r="CSC20" s="121"/>
      <c r="CSD20" s="121"/>
      <c r="CSE20" s="121"/>
      <c r="CSF20" s="121"/>
      <c r="CSG20" s="121"/>
      <c r="CSH20" s="121"/>
      <c r="CSI20" s="121"/>
      <c r="CSJ20" s="121"/>
      <c r="CSK20" s="121"/>
      <c r="CSL20" s="121"/>
      <c r="CSM20" s="121"/>
      <c r="CSN20" s="121"/>
      <c r="CSO20" s="121"/>
      <c r="CSP20" s="121"/>
      <c r="CSQ20" s="121"/>
      <c r="CSR20" s="121"/>
      <c r="CSS20" s="121"/>
      <c r="CST20" s="121"/>
      <c r="CSU20" s="121"/>
      <c r="CSV20" s="121"/>
      <c r="CSW20" s="121"/>
      <c r="CSX20" s="121"/>
      <c r="CSY20" s="121"/>
      <c r="CSZ20" s="121"/>
      <c r="CTA20" s="121"/>
      <c r="CTB20" s="121"/>
      <c r="CTC20" s="121"/>
      <c r="CTD20" s="121"/>
      <c r="CTE20" s="121"/>
      <c r="CTF20" s="121"/>
      <c r="CTG20" s="121"/>
      <c r="CTH20" s="121"/>
      <c r="CTI20" s="121"/>
      <c r="CTJ20" s="121"/>
      <c r="CTK20" s="121"/>
      <c r="CTL20" s="121"/>
      <c r="CTM20" s="121"/>
      <c r="CTN20" s="121"/>
      <c r="CTO20" s="121"/>
      <c r="CTP20" s="121"/>
      <c r="CTQ20" s="121"/>
      <c r="CTR20" s="121"/>
      <c r="CTS20" s="121"/>
      <c r="CTT20" s="121"/>
      <c r="CTU20" s="121"/>
      <c r="CTV20" s="121"/>
      <c r="CTW20" s="121"/>
      <c r="CTX20" s="121"/>
      <c r="CTY20" s="121"/>
      <c r="CTZ20" s="121"/>
      <c r="CUA20" s="121"/>
      <c r="CUB20" s="121"/>
      <c r="CUC20" s="121"/>
      <c r="CUD20" s="121"/>
      <c r="CUE20" s="121"/>
      <c r="CUF20" s="121"/>
      <c r="CUG20" s="121"/>
      <c r="CUH20" s="121"/>
      <c r="CUI20" s="121"/>
      <c r="CUJ20" s="121"/>
      <c r="CUK20" s="121"/>
      <c r="CUL20" s="121"/>
      <c r="CUM20" s="121"/>
      <c r="CUN20" s="121"/>
      <c r="CUO20" s="121"/>
      <c r="CUP20" s="121"/>
      <c r="CUQ20" s="121"/>
      <c r="CUR20" s="121"/>
      <c r="CUS20" s="121"/>
      <c r="CUT20" s="121"/>
      <c r="CUU20" s="121"/>
      <c r="CUV20" s="121"/>
      <c r="CUW20" s="121"/>
      <c r="CUX20" s="121"/>
      <c r="CUY20" s="121"/>
      <c r="CUZ20" s="121"/>
      <c r="CVA20" s="121"/>
      <c r="CVB20" s="121"/>
      <c r="CVC20" s="121"/>
      <c r="CVD20" s="121"/>
      <c r="CVE20" s="121"/>
      <c r="CVF20" s="121"/>
      <c r="CVG20" s="121"/>
      <c r="CVH20" s="121"/>
      <c r="CVI20" s="121"/>
      <c r="CVJ20" s="121"/>
      <c r="CVK20" s="121"/>
      <c r="CVL20" s="121"/>
      <c r="CVM20" s="121"/>
      <c r="CVN20" s="121"/>
      <c r="CVO20" s="121"/>
      <c r="CVP20" s="121"/>
      <c r="CVQ20" s="121"/>
      <c r="CVR20" s="121"/>
      <c r="CVS20" s="121"/>
      <c r="CVT20" s="121"/>
      <c r="CVU20" s="121"/>
      <c r="CVV20" s="121"/>
      <c r="CVW20" s="121"/>
      <c r="CVX20" s="121"/>
      <c r="CVY20" s="121"/>
      <c r="CVZ20" s="121"/>
      <c r="CWA20" s="121"/>
      <c r="CWB20" s="121"/>
      <c r="CWC20" s="121"/>
      <c r="CWD20" s="121"/>
      <c r="CWE20" s="121"/>
      <c r="CWF20" s="121"/>
      <c r="CWG20" s="121"/>
      <c r="CWH20" s="121"/>
      <c r="CWI20" s="121"/>
      <c r="CWJ20" s="121"/>
      <c r="CWK20" s="121"/>
      <c r="CWL20" s="121"/>
      <c r="CWM20" s="121"/>
      <c r="CWN20" s="121"/>
      <c r="CWO20" s="121"/>
      <c r="CWP20" s="121"/>
      <c r="CWQ20" s="121"/>
      <c r="CWR20" s="121"/>
      <c r="CWS20" s="121"/>
      <c r="CWT20" s="121"/>
      <c r="CWU20" s="121"/>
      <c r="CWV20" s="121"/>
      <c r="CWW20" s="121"/>
      <c r="CWX20" s="121"/>
      <c r="CWY20" s="121"/>
      <c r="CWZ20" s="121"/>
      <c r="CXA20" s="121"/>
      <c r="CXB20" s="121"/>
      <c r="CXC20" s="121"/>
      <c r="CXD20" s="121"/>
      <c r="CXE20" s="121"/>
      <c r="CXF20" s="121"/>
      <c r="CXG20" s="121"/>
      <c r="CXH20" s="121"/>
      <c r="CXI20" s="121"/>
      <c r="CXJ20" s="121"/>
      <c r="CXK20" s="121"/>
      <c r="CXL20" s="121"/>
      <c r="CXM20" s="121"/>
      <c r="CXN20" s="121"/>
      <c r="CXO20" s="121"/>
      <c r="CXP20" s="121"/>
      <c r="CXQ20" s="121"/>
      <c r="CXR20" s="121"/>
      <c r="CXS20" s="121"/>
      <c r="CXT20" s="121"/>
      <c r="CXU20" s="121"/>
      <c r="CXV20" s="121"/>
      <c r="CXW20" s="121"/>
      <c r="CXX20" s="121"/>
      <c r="CXY20" s="121"/>
      <c r="CXZ20" s="121"/>
      <c r="CYA20" s="121"/>
      <c r="CYB20" s="121"/>
      <c r="CYC20" s="121"/>
      <c r="CYD20" s="121"/>
      <c r="CYE20" s="121"/>
      <c r="CYF20" s="121"/>
      <c r="CYG20" s="121"/>
      <c r="CYH20" s="121"/>
      <c r="CYI20" s="121"/>
      <c r="CYJ20" s="121"/>
      <c r="CYK20" s="121"/>
      <c r="CYL20" s="121"/>
      <c r="CYM20" s="121"/>
      <c r="CYN20" s="121"/>
      <c r="CYO20" s="121"/>
      <c r="CYP20" s="121"/>
      <c r="CYQ20" s="121"/>
      <c r="CYR20" s="121"/>
      <c r="CYS20" s="121"/>
      <c r="CYT20" s="121"/>
      <c r="CYU20" s="121"/>
      <c r="CYV20" s="121"/>
      <c r="CYW20" s="121"/>
      <c r="CYX20" s="121"/>
      <c r="CYY20" s="121"/>
      <c r="CYZ20" s="121"/>
      <c r="CZA20" s="121"/>
      <c r="CZB20" s="121"/>
      <c r="CZC20" s="121"/>
      <c r="CZD20" s="121"/>
      <c r="CZE20" s="121"/>
      <c r="CZF20" s="121"/>
      <c r="CZG20" s="121"/>
      <c r="CZH20" s="121"/>
      <c r="CZI20" s="121"/>
      <c r="CZJ20" s="121"/>
      <c r="CZK20" s="121"/>
      <c r="CZL20" s="121"/>
      <c r="CZM20" s="121"/>
      <c r="CZN20" s="121"/>
      <c r="CZO20" s="121"/>
      <c r="CZP20" s="121"/>
      <c r="CZQ20" s="121"/>
      <c r="CZR20" s="121"/>
      <c r="CZS20" s="121"/>
      <c r="CZT20" s="121"/>
      <c r="CZU20" s="121"/>
      <c r="CZV20" s="121"/>
      <c r="CZW20" s="121"/>
      <c r="CZX20" s="121"/>
      <c r="CZY20" s="121"/>
      <c r="CZZ20" s="121"/>
      <c r="DAA20" s="121"/>
      <c r="DAB20" s="121"/>
      <c r="DAC20" s="121"/>
      <c r="DAD20" s="121"/>
      <c r="DAE20" s="121"/>
      <c r="DAF20" s="121"/>
      <c r="DAG20" s="121"/>
      <c r="DAH20" s="121"/>
      <c r="DAI20" s="121"/>
      <c r="DAJ20" s="121"/>
      <c r="DAK20" s="121"/>
      <c r="DAL20" s="121"/>
      <c r="DAM20" s="121"/>
      <c r="DAN20" s="121"/>
      <c r="DAO20" s="121"/>
      <c r="DAP20" s="121"/>
      <c r="DAQ20" s="121"/>
      <c r="DAR20" s="121"/>
      <c r="DAS20" s="121"/>
      <c r="DAT20" s="121"/>
      <c r="DAU20" s="121"/>
      <c r="DAV20" s="121"/>
      <c r="DAW20" s="121"/>
      <c r="DAX20" s="121"/>
      <c r="DAY20" s="121"/>
      <c r="DAZ20" s="121"/>
      <c r="DBA20" s="121"/>
      <c r="DBB20" s="121"/>
      <c r="DBC20" s="121"/>
      <c r="DBD20" s="121"/>
      <c r="DBE20" s="121"/>
      <c r="DBF20" s="121"/>
      <c r="DBG20" s="121"/>
      <c r="DBH20" s="121"/>
      <c r="DBI20" s="121"/>
      <c r="DBJ20" s="121"/>
      <c r="DBK20" s="121"/>
      <c r="DBL20" s="121"/>
      <c r="DBM20" s="121"/>
      <c r="DBN20" s="121"/>
      <c r="DBO20" s="121"/>
      <c r="DBP20" s="121"/>
      <c r="DBQ20" s="121"/>
      <c r="DBR20" s="121"/>
      <c r="DBS20" s="121"/>
      <c r="DBT20" s="121"/>
      <c r="DBU20" s="121"/>
      <c r="DBV20" s="121"/>
      <c r="DBW20" s="121"/>
      <c r="DBX20" s="121"/>
      <c r="DBY20" s="121"/>
      <c r="DBZ20" s="121"/>
      <c r="DCA20" s="121"/>
      <c r="DCB20" s="121"/>
      <c r="DCC20" s="121"/>
      <c r="DCD20" s="121"/>
      <c r="DCE20" s="121"/>
      <c r="DCF20" s="121"/>
      <c r="DCG20" s="121"/>
      <c r="DCH20" s="121"/>
      <c r="DCI20" s="121"/>
      <c r="DCJ20" s="121"/>
      <c r="DCK20" s="121"/>
      <c r="DCL20" s="121"/>
      <c r="DCM20" s="121"/>
      <c r="DCN20" s="121"/>
      <c r="DCO20" s="121"/>
      <c r="DCP20" s="121"/>
      <c r="DCQ20" s="121"/>
      <c r="DCR20" s="121"/>
      <c r="DCS20" s="121"/>
      <c r="DCT20" s="121"/>
      <c r="DCU20" s="121"/>
      <c r="DCV20" s="121"/>
      <c r="DCW20" s="121"/>
      <c r="DCX20" s="121"/>
      <c r="DCY20" s="121"/>
      <c r="DCZ20" s="121"/>
      <c r="DDA20" s="121"/>
      <c r="DDB20" s="121"/>
      <c r="DDC20" s="121"/>
      <c r="DDD20" s="121"/>
      <c r="DDE20" s="121"/>
      <c r="DDF20" s="121"/>
      <c r="DDG20" s="121"/>
      <c r="DDH20" s="121"/>
      <c r="DDI20" s="121"/>
      <c r="DDJ20" s="121"/>
      <c r="DDK20" s="121"/>
      <c r="DDL20" s="121"/>
      <c r="DDM20" s="121"/>
      <c r="DDN20" s="121"/>
      <c r="DDO20" s="121"/>
      <c r="DDP20" s="121"/>
      <c r="DDQ20" s="121"/>
      <c r="DDR20" s="121"/>
      <c r="DDS20" s="121"/>
      <c r="DDT20" s="121"/>
      <c r="DDU20" s="121"/>
      <c r="DDV20" s="121"/>
      <c r="DDW20" s="121"/>
      <c r="DDX20" s="121"/>
      <c r="DDY20" s="121"/>
      <c r="DDZ20" s="121"/>
      <c r="DEA20" s="121"/>
      <c r="DEB20" s="121"/>
      <c r="DEC20" s="121"/>
      <c r="DED20" s="121"/>
      <c r="DEE20" s="121"/>
      <c r="DEF20" s="121"/>
      <c r="DEG20" s="121"/>
      <c r="DEH20" s="121"/>
      <c r="DEI20" s="121"/>
      <c r="DEJ20" s="121"/>
      <c r="DEK20" s="121"/>
      <c r="DEL20" s="121"/>
      <c r="DEM20" s="121"/>
      <c r="DEN20" s="121"/>
      <c r="DEO20" s="121"/>
      <c r="DEP20" s="121"/>
      <c r="DEQ20" s="121"/>
      <c r="DER20" s="121"/>
      <c r="DES20" s="121"/>
      <c r="DET20" s="121"/>
      <c r="DEU20" s="121"/>
      <c r="DEV20" s="121"/>
      <c r="DEW20" s="121"/>
      <c r="DEX20" s="121"/>
      <c r="DEY20" s="121"/>
      <c r="DEZ20" s="121"/>
      <c r="DFA20" s="121"/>
      <c r="DFB20" s="121"/>
      <c r="DFC20" s="121"/>
      <c r="DFD20" s="121"/>
      <c r="DFE20" s="121"/>
      <c r="DFF20" s="121"/>
      <c r="DFG20" s="121"/>
      <c r="DFH20" s="121"/>
      <c r="DFI20" s="121"/>
      <c r="DFJ20" s="121"/>
      <c r="DFK20" s="121"/>
      <c r="DFL20" s="121"/>
      <c r="DFM20" s="121"/>
      <c r="DFN20" s="121"/>
      <c r="DFO20" s="121"/>
      <c r="DFP20" s="121"/>
      <c r="DFQ20" s="121"/>
      <c r="DFR20" s="121"/>
      <c r="DFS20" s="121"/>
      <c r="DFT20" s="121"/>
      <c r="DFU20" s="121"/>
      <c r="DFV20" s="121"/>
      <c r="DFW20" s="121"/>
      <c r="DFX20" s="121"/>
      <c r="DFY20" s="121"/>
      <c r="DFZ20" s="121"/>
      <c r="DGA20" s="121"/>
      <c r="DGB20" s="121"/>
      <c r="DGC20" s="121"/>
      <c r="DGD20" s="121"/>
      <c r="DGE20" s="121"/>
      <c r="DGF20" s="121"/>
      <c r="DGG20" s="121"/>
      <c r="DGH20" s="121"/>
      <c r="DGI20" s="121"/>
      <c r="DGJ20" s="121"/>
      <c r="DGK20" s="121"/>
      <c r="DGL20" s="121"/>
      <c r="DGM20" s="121"/>
      <c r="DGN20" s="121"/>
      <c r="DGO20" s="121"/>
      <c r="DGP20" s="121"/>
      <c r="DGQ20" s="121"/>
      <c r="DGR20" s="121"/>
      <c r="DGS20" s="121"/>
      <c r="DGT20" s="121"/>
      <c r="DGU20" s="121"/>
      <c r="DGV20" s="121"/>
      <c r="DGW20" s="121"/>
      <c r="DGX20" s="121"/>
      <c r="DGY20" s="121"/>
      <c r="DGZ20" s="121"/>
      <c r="DHA20" s="121"/>
      <c r="DHB20" s="121"/>
      <c r="DHC20" s="121"/>
      <c r="DHD20" s="121"/>
      <c r="DHE20" s="121"/>
      <c r="DHF20" s="121"/>
      <c r="DHG20" s="121"/>
      <c r="DHH20" s="121"/>
      <c r="DHI20" s="121"/>
      <c r="DHJ20" s="121"/>
      <c r="DHK20" s="121"/>
      <c r="DHL20" s="121"/>
      <c r="DHM20" s="121"/>
      <c r="DHN20" s="121"/>
      <c r="DHO20" s="121"/>
      <c r="DHP20" s="121"/>
      <c r="DHQ20" s="121"/>
      <c r="DHR20" s="121"/>
      <c r="DHS20" s="121"/>
      <c r="DHT20" s="121"/>
      <c r="DHU20" s="121"/>
      <c r="DHV20" s="121"/>
      <c r="DHW20" s="121"/>
      <c r="DHX20" s="121"/>
      <c r="DHY20" s="121"/>
      <c r="DHZ20" s="121"/>
      <c r="DIA20" s="121"/>
      <c r="DIB20" s="121"/>
      <c r="DIC20" s="121"/>
      <c r="DID20" s="121"/>
      <c r="DIE20" s="121"/>
      <c r="DIF20" s="121"/>
      <c r="DIG20" s="121"/>
      <c r="DIH20" s="121"/>
      <c r="DII20" s="121"/>
      <c r="DIJ20" s="121"/>
      <c r="DIK20" s="121"/>
      <c r="DIL20" s="121"/>
      <c r="DIM20" s="121"/>
      <c r="DIN20" s="121"/>
      <c r="DIO20" s="121"/>
      <c r="DIP20" s="121"/>
      <c r="DIQ20" s="121"/>
      <c r="DIR20" s="121"/>
      <c r="DIS20" s="121"/>
      <c r="DIT20" s="121"/>
      <c r="DIU20" s="121"/>
      <c r="DIV20" s="121"/>
      <c r="DIW20" s="121"/>
      <c r="DIX20" s="121"/>
      <c r="DIY20" s="121"/>
      <c r="DIZ20" s="121"/>
      <c r="DJA20" s="121"/>
      <c r="DJB20" s="121"/>
      <c r="DJC20" s="121"/>
      <c r="DJD20" s="121"/>
      <c r="DJE20" s="121"/>
      <c r="DJF20" s="121"/>
      <c r="DJG20" s="121"/>
      <c r="DJH20" s="121"/>
      <c r="DJI20" s="121"/>
      <c r="DJJ20" s="121"/>
      <c r="DJK20" s="121"/>
      <c r="DJL20" s="121"/>
      <c r="DJM20" s="121"/>
      <c r="DJN20" s="121"/>
      <c r="DJO20" s="121"/>
      <c r="DJP20" s="121"/>
      <c r="DJQ20" s="121"/>
      <c r="DJR20" s="121"/>
      <c r="DJS20" s="121"/>
      <c r="DJT20" s="121"/>
      <c r="DJU20" s="121"/>
      <c r="DJV20" s="121"/>
      <c r="DJW20" s="121"/>
      <c r="DJX20" s="121"/>
      <c r="DJY20" s="121"/>
      <c r="DJZ20" s="121"/>
      <c r="DKA20" s="121"/>
      <c r="DKB20" s="121"/>
      <c r="DKC20" s="121"/>
      <c r="DKD20" s="121"/>
      <c r="DKE20" s="121"/>
      <c r="DKF20" s="121"/>
      <c r="DKG20" s="121"/>
      <c r="DKH20" s="121"/>
      <c r="DKI20" s="121"/>
      <c r="DKJ20" s="121"/>
      <c r="DKK20" s="121"/>
      <c r="DKL20" s="121"/>
      <c r="DKM20" s="121"/>
      <c r="DKN20" s="121"/>
      <c r="DKO20" s="121"/>
      <c r="DKP20" s="121"/>
      <c r="DKQ20" s="121"/>
      <c r="DKR20" s="121"/>
      <c r="DKS20" s="121"/>
      <c r="DKT20" s="121"/>
      <c r="DKU20" s="121"/>
      <c r="DKV20" s="121"/>
      <c r="DKW20" s="121"/>
      <c r="DKX20" s="121"/>
      <c r="DKY20" s="121"/>
      <c r="DKZ20" s="121"/>
      <c r="DLA20" s="121"/>
      <c r="DLB20" s="121"/>
      <c r="DLC20" s="121"/>
      <c r="DLD20" s="121"/>
      <c r="DLE20" s="121"/>
      <c r="DLF20" s="121"/>
      <c r="DLG20" s="121"/>
      <c r="DLH20" s="121"/>
      <c r="DLI20" s="121"/>
      <c r="DLJ20" s="121"/>
      <c r="DLK20" s="121"/>
      <c r="DLL20" s="121"/>
      <c r="DLM20" s="121"/>
      <c r="DLN20" s="121"/>
      <c r="DLO20" s="121"/>
      <c r="DLP20" s="121"/>
      <c r="DLQ20" s="121"/>
      <c r="DLR20" s="121"/>
      <c r="DLS20" s="121"/>
      <c r="DLT20" s="121"/>
      <c r="DLU20" s="121"/>
      <c r="DLV20" s="121"/>
      <c r="DLW20" s="121"/>
      <c r="DLX20" s="121"/>
      <c r="DLY20" s="121"/>
      <c r="DLZ20" s="121"/>
      <c r="DMA20" s="121"/>
      <c r="DMB20" s="121"/>
      <c r="DMC20" s="121"/>
      <c r="DMD20" s="121"/>
      <c r="DME20" s="121"/>
      <c r="DMF20" s="121"/>
      <c r="DMG20" s="121"/>
      <c r="DMH20" s="121"/>
      <c r="DMI20" s="121"/>
      <c r="DMJ20" s="121"/>
      <c r="DMK20" s="121"/>
      <c r="DML20" s="121"/>
      <c r="DMM20" s="121"/>
      <c r="DMN20" s="121"/>
      <c r="DMO20" s="121"/>
      <c r="DMP20" s="121"/>
      <c r="DMQ20" s="121"/>
      <c r="DMR20" s="121"/>
      <c r="DMS20" s="121"/>
      <c r="DMT20" s="121"/>
      <c r="DMU20" s="121"/>
      <c r="DMV20" s="121"/>
      <c r="DMW20" s="121"/>
      <c r="DMX20" s="121"/>
      <c r="DMY20" s="121"/>
      <c r="DMZ20" s="121"/>
      <c r="DNA20" s="121"/>
      <c r="DNB20" s="121"/>
      <c r="DNC20" s="121"/>
      <c r="DND20" s="121"/>
      <c r="DNE20" s="121"/>
      <c r="DNF20" s="121"/>
      <c r="DNG20" s="121"/>
      <c r="DNH20" s="121"/>
      <c r="DNI20" s="121"/>
      <c r="DNJ20" s="121"/>
      <c r="DNK20" s="121"/>
      <c r="DNL20" s="121"/>
      <c r="DNM20" s="121"/>
      <c r="DNN20" s="121"/>
      <c r="DNO20" s="121"/>
      <c r="DNP20" s="121"/>
      <c r="DNQ20" s="121"/>
      <c r="DNR20" s="121"/>
      <c r="DNS20" s="121"/>
      <c r="DNT20" s="121"/>
      <c r="DNU20" s="121"/>
      <c r="DNV20" s="121"/>
      <c r="DNW20" s="121"/>
      <c r="DNX20" s="121"/>
      <c r="DNY20" s="121"/>
      <c r="DNZ20" s="121"/>
      <c r="DOA20" s="121"/>
      <c r="DOB20" s="121"/>
      <c r="DOC20" s="121"/>
      <c r="DOD20" s="121"/>
      <c r="DOE20" s="121"/>
      <c r="DOF20" s="121"/>
      <c r="DOG20" s="121"/>
      <c r="DOH20" s="121"/>
      <c r="DOI20" s="121"/>
      <c r="DOJ20" s="121"/>
      <c r="DOK20" s="121"/>
      <c r="DOL20" s="121"/>
      <c r="DOM20" s="121"/>
      <c r="DON20" s="121"/>
      <c r="DOO20" s="121"/>
      <c r="DOP20" s="121"/>
      <c r="DOQ20" s="121"/>
      <c r="DOR20" s="121"/>
      <c r="DOS20" s="121"/>
      <c r="DOT20" s="121"/>
      <c r="DOU20" s="121"/>
      <c r="DOV20" s="121"/>
      <c r="DOW20" s="121"/>
      <c r="DOX20" s="121"/>
      <c r="DOY20" s="121"/>
      <c r="DOZ20" s="121"/>
      <c r="DPA20" s="121"/>
      <c r="DPB20" s="121"/>
      <c r="DPC20" s="121"/>
      <c r="DPD20" s="121"/>
      <c r="DPE20" s="121"/>
      <c r="DPF20" s="121"/>
      <c r="DPG20" s="121"/>
      <c r="DPH20" s="121"/>
      <c r="DPI20" s="121"/>
      <c r="DPJ20" s="121"/>
      <c r="DPK20" s="121"/>
      <c r="DPL20" s="121"/>
      <c r="DPM20" s="121"/>
      <c r="DPN20" s="121"/>
      <c r="DPO20" s="121"/>
      <c r="DPP20" s="121"/>
      <c r="DPQ20" s="121"/>
      <c r="DPR20" s="121"/>
      <c r="DPS20" s="121"/>
      <c r="DPT20" s="121"/>
      <c r="DPU20" s="121"/>
      <c r="DPV20" s="121"/>
      <c r="DPW20" s="121"/>
      <c r="DPX20" s="121"/>
      <c r="DPY20" s="121"/>
      <c r="DPZ20" s="121"/>
      <c r="DQA20" s="121"/>
      <c r="DQB20" s="121"/>
      <c r="DQC20" s="121"/>
      <c r="DQD20" s="121"/>
      <c r="DQE20" s="121"/>
      <c r="DQF20" s="121"/>
      <c r="DQG20" s="121"/>
      <c r="DQH20" s="121"/>
      <c r="DQI20" s="121"/>
      <c r="DQJ20" s="121"/>
      <c r="DQK20" s="121"/>
      <c r="DQL20" s="121"/>
      <c r="DQM20" s="121"/>
      <c r="DQN20" s="121"/>
      <c r="DQO20" s="121"/>
      <c r="DQP20" s="121"/>
      <c r="DQQ20" s="121"/>
      <c r="DQR20" s="121"/>
      <c r="DQS20" s="121"/>
      <c r="DQT20" s="121"/>
      <c r="DQU20" s="121"/>
      <c r="DQV20" s="121"/>
      <c r="DQW20" s="121"/>
      <c r="DQX20" s="121"/>
      <c r="DQY20" s="121"/>
      <c r="DQZ20" s="121"/>
      <c r="DRA20" s="121"/>
      <c r="DRB20" s="121"/>
      <c r="DRC20" s="121"/>
      <c r="DRD20" s="121"/>
      <c r="DRE20" s="121"/>
      <c r="DRF20" s="121"/>
      <c r="DRG20" s="121"/>
      <c r="DRH20" s="121"/>
      <c r="DRI20" s="121"/>
      <c r="DRJ20" s="121"/>
      <c r="DRK20" s="121"/>
      <c r="DRL20" s="121"/>
      <c r="DRM20" s="121"/>
      <c r="DRN20" s="121"/>
      <c r="DRO20" s="121"/>
      <c r="DRP20" s="121"/>
      <c r="DRQ20" s="121"/>
      <c r="DRR20" s="121"/>
      <c r="DRS20" s="121"/>
      <c r="DRT20" s="121"/>
      <c r="DRU20" s="121"/>
      <c r="DRV20" s="121"/>
      <c r="DRW20" s="121"/>
      <c r="DRX20" s="121"/>
      <c r="DRY20" s="121"/>
      <c r="DRZ20" s="121"/>
      <c r="DSA20" s="121"/>
      <c r="DSB20" s="121"/>
      <c r="DSC20" s="121"/>
      <c r="DSD20" s="121"/>
      <c r="DSE20" s="121"/>
      <c r="DSF20" s="121"/>
      <c r="DSG20" s="121"/>
      <c r="DSH20" s="121"/>
      <c r="DSI20" s="121"/>
      <c r="DSJ20" s="121"/>
      <c r="DSK20" s="121"/>
      <c r="DSL20" s="121"/>
      <c r="DSM20" s="121"/>
      <c r="DSN20" s="121"/>
      <c r="DSO20" s="121"/>
      <c r="DSP20" s="121"/>
      <c r="DSQ20" s="121"/>
      <c r="DSR20" s="121"/>
      <c r="DSS20" s="121"/>
      <c r="DST20" s="121"/>
      <c r="DSU20" s="121"/>
      <c r="DSV20" s="121"/>
      <c r="DSW20" s="121"/>
      <c r="DSX20" s="121"/>
      <c r="DSY20" s="121"/>
      <c r="DSZ20" s="121"/>
      <c r="DTA20" s="121"/>
      <c r="DTB20" s="121"/>
      <c r="DTC20" s="121"/>
      <c r="DTD20" s="121"/>
      <c r="DTE20" s="121"/>
      <c r="DTF20" s="121"/>
      <c r="DTG20" s="121"/>
      <c r="DTH20" s="121"/>
      <c r="DTI20" s="121"/>
      <c r="DTJ20" s="121"/>
      <c r="DTK20" s="121"/>
      <c r="DTL20" s="121"/>
      <c r="DTM20" s="121"/>
      <c r="DTN20" s="121"/>
      <c r="DTO20" s="121"/>
      <c r="DTP20" s="121"/>
      <c r="DTQ20" s="121"/>
      <c r="DTR20" s="121"/>
      <c r="DTS20" s="121"/>
      <c r="DTT20" s="121"/>
      <c r="DTU20" s="121"/>
      <c r="DTV20" s="121"/>
      <c r="DTW20" s="121"/>
      <c r="DTX20" s="121"/>
      <c r="DTY20" s="121"/>
      <c r="DTZ20" s="121"/>
      <c r="DUA20" s="121"/>
      <c r="DUB20" s="121"/>
      <c r="DUC20" s="121"/>
      <c r="DUD20" s="121"/>
      <c r="DUE20" s="121"/>
      <c r="DUF20" s="121"/>
      <c r="DUG20" s="121"/>
      <c r="DUH20" s="121"/>
      <c r="DUI20" s="121"/>
      <c r="DUJ20" s="121"/>
      <c r="DUK20" s="121"/>
      <c r="DUL20" s="121"/>
      <c r="DUM20" s="121"/>
      <c r="DUN20" s="121"/>
      <c r="DUO20" s="121"/>
      <c r="DUP20" s="121"/>
      <c r="DUQ20" s="121"/>
      <c r="DUR20" s="121"/>
      <c r="DUS20" s="121"/>
      <c r="DUT20" s="121"/>
      <c r="DUU20" s="121"/>
      <c r="DUV20" s="121"/>
      <c r="DUW20" s="121"/>
      <c r="DUX20" s="121"/>
      <c r="DUY20" s="121"/>
      <c r="DUZ20" s="121"/>
      <c r="DVA20" s="121"/>
      <c r="DVB20" s="121"/>
      <c r="DVC20" s="121"/>
      <c r="DVD20" s="121"/>
      <c r="DVE20" s="121"/>
      <c r="DVF20" s="121"/>
      <c r="DVG20" s="121"/>
      <c r="DVH20" s="121"/>
      <c r="DVI20" s="121"/>
      <c r="DVJ20" s="121"/>
      <c r="DVK20" s="121"/>
      <c r="DVL20" s="121"/>
      <c r="DVM20" s="121"/>
      <c r="DVN20" s="121"/>
      <c r="DVO20" s="121"/>
      <c r="DVP20" s="121"/>
      <c r="DVQ20" s="121"/>
      <c r="DVR20" s="121"/>
      <c r="DVS20" s="121"/>
      <c r="DVT20" s="121"/>
      <c r="DVU20" s="121"/>
      <c r="DVV20" s="121"/>
      <c r="DVW20" s="121"/>
      <c r="DVX20" s="121"/>
      <c r="DVY20" s="121"/>
      <c r="DVZ20" s="121"/>
      <c r="DWA20" s="121"/>
      <c r="DWB20" s="121"/>
      <c r="DWC20" s="121"/>
      <c r="DWD20" s="121"/>
      <c r="DWE20" s="121"/>
      <c r="DWF20" s="121"/>
      <c r="DWG20" s="121"/>
      <c r="DWH20" s="121"/>
      <c r="DWI20" s="121"/>
      <c r="DWJ20" s="121"/>
      <c r="DWK20" s="121"/>
      <c r="DWL20" s="121"/>
      <c r="DWM20" s="121"/>
      <c r="DWN20" s="121"/>
      <c r="DWO20" s="121"/>
      <c r="DWP20" s="121"/>
      <c r="DWQ20" s="121"/>
      <c r="DWR20" s="121"/>
      <c r="DWS20" s="121"/>
      <c r="DWT20" s="121"/>
      <c r="DWU20" s="121"/>
      <c r="DWV20" s="121"/>
      <c r="DWW20" s="121"/>
      <c r="DWX20" s="121"/>
      <c r="DWY20" s="121"/>
      <c r="DWZ20" s="121"/>
      <c r="DXA20" s="121"/>
      <c r="DXB20" s="121"/>
      <c r="DXC20" s="121"/>
      <c r="DXD20" s="121"/>
      <c r="DXE20" s="121"/>
      <c r="DXF20" s="121"/>
      <c r="DXG20" s="121"/>
      <c r="DXH20" s="121"/>
      <c r="DXI20" s="121"/>
      <c r="DXJ20" s="121"/>
      <c r="DXK20" s="121"/>
      <c r="DXL20" s="121"/>
      <c r="DXM20" s="121"/>
      <c r="DXN20" s="121"/>
      <c r="DXO20" s="121"/>
      <c r="DXP20" s="121"/>
      <c r="DXQ20" s="121"/>
      <c r="DXR20" s="121"/>
      <c r="DXS20" s="121"/>
      <c r="DXT20" s="121"/>
      <c r="DXU20" s="121"/>
      <c r="DXV20" s="121"/>
      <c r="DXW20" s="121"/>
      <c r="DXX20" s="121"/>
      <c r="DXY20" s="121"/>
      <c r="DXZ20" s="121"/>
      <c r="DYA20" s="121"/>
      <c r="DYB20" s="121"/>
      <c r="DYC20" s="121"/>
      <c r="DYD20" s="121"/>
      <c r="DYE20" s="121"/>
      <c r="DYF20" s="121"/>
      <c r="DYG20" s="121"/>
      <c r="DYH20" s="121"/>
      <c r="DYI20" s="121"/>
      <c r="DYJ20" s="121"/>
      <c r="DYK20" s="121"/>
      <c r="DYL20" s="121"/>
      <c r="DYM20" s="121"/>
      <c r="DYN20" s="121"/>
      <c r="DYO20" s="121"/>
      <c r="DYP20" s="121"/>
      <c r="DYQ20" s="121"/>
      <c r="DYR20" s="121"/>
      <c r="DYS20" s="121"/>
      <c r="DYT20" s="121"/>
      <c r="DYU20" s="121"/>
      <c r="DYV20" s="121"/>
      <c r="DYW20" s="121"/>
      <c r="DYX20" s="121"/>
      <c r="DYY20" s="121"/>
      <c r="DYZ20" s="121"/>
      <c r="DZA20" s="121"/>
      <c r="DZB20" s="121"/>
      <c r="DZC20" s="121"/>
      <c r="DZD20" s="121"/>
      <c r="DZE20" s="121"/>
      <c r="DZF20" s="121"/>
      <c r="DZG20" s="121"/>
      <c r="DZH20" s="121"/>
      <c r="DZI20" s="121"/>
      <c r="DZJ20" s="121"/>
      <c r="DZK20" s="121"/>
      <c r="DZL20" s="121"/>
      <c r="DZM20" s="121"/>
      <c r="DZN20" s="121"/>
      <c r="DZO20" s="121"/>
      <c r="DZP20" s="121"/>
      <c r="DZQ20" s="121"/>
      <c r="DZR20" s="121"/>
      <c r="DZS20" s="121"/>
      <c r="DZT20" s="121"/>
      <c r="DZU20" s="121"/>
      <c r="DZV20" s="121"/>
      <c r="DZW20" s="121"/>
      <c r="DZX20" s="121"/>
      <c r="DZY20" s="121"/>
      <c r="DZZ20" s="121"/>
      <c r="EAA20" s="121"/>
      <c r="EAB20" s="121"/>
      <c r="EAC20" s="121"/>
      <c r="EAD20" s="121"/>
      <c r="EAE20" s="121"/>
      <c r="EAF20" s="121"/>
      <c r="EAG20" s="121"/>
      <c r="EAH20" s="121"/>
      <c r="EAI20" s="121"/>
      <c r="EAJ20" s="121"/>
      <c r="EAK20" s="121"/>
      <c r="EAL20" s="121"/>
      <c r="EAM20" s="121"/>
      <c r="EAN20" s="121"/>
      <c r="EAO20" s="121"/>
      <c r="EAP20" s="121"/>
      <c r="EAQ20" s="121"/>
      <c r="EAR20" s="121"/>
      <c r="EAS20" s="121"/>
      <c r="EAT20" s="121"/>
      <c r="EAU20" s="121"/>
      <c r="EAV20" s="121"/>
      <c r="EAW20" s="121"/>
      <c r="EAX20" s="121"/>
      <c r="EAY20" s="121"/>
      <c r="EAZ20" s="121"/>
      <c r="EBA20" s="121"/>
      <c r="EBB20" s="121"/>
      <c r="EBC20" s="121"/>
      <c r="EBD20" s="121"/>
      <c r="EBE20" s="121"/>
      <c r="EBF20" s="121"/>
      <c r="EBG20" s="121"/>
      <c r="EBH20" s="121"/>
      <c r="EBI20" s="121"/>
      <c r="EBJ20" s="121"/>
      <c r="EBK20" s="121"/>
      <c r="EBL20" s="121"/>
      <c r="EBM20" s="121"/>
      <c r="EBN20" s="121"/>
      <c r="EBO20" s="121"/>
      <c r="EBP20" s="121"/>
      <c r="EBQ20" s="121"/>
      <c r="EBR20" s="121"/>
      <c r="EBS20" s="121"/>
      <c r="EBT20" s="121"/>
      <c r="EBU20" s="121"/>
      <c r="EBV20" s="121"/>
      <c r="EBW20" s="121"/>
      <c r="EBX20" s="121"/>
      <c r="EBY20" s="121"/>
      <c r="EBZ20" s="121"/>
      <c r="ECA20" s="121"/>
      <c r="ECB20" s="121"/>
      <c r="ECC20" s="121"/>
      <c r="ECD20" s="121"/>
      <c r="ECE20" s="121"/>
      <c r="ECF20" s="121"/>
      <c r="ECG20" s="121"/>
      <c r="ECH20" s="121"/>
      <c r="ECI20" s="121"/>
      <c r="ECJ20" s="121"/>
      <c r="ECK20" s="121"/>
      <c r="ECL20" s="121"/>
      <c r="ECM20" s="121"/>
      <c r="ECN20" s="121"/>
      <c r="ECO20" s="121"/>
      <c r="ECP20" s="121"/>
      <c r="ECQ20" s="121"/>
      <c r="ECR20" s="121"/>
      <c r="ECS20" s="121"/>
      <c r="ECT20" s="121"/>
      <c r="ECU20" s="121"/>
      <c r="ECV20" s="121"/>
      <c r="ECW20" s="121"/>
      <c r="ECX20" s="121"/>
      <c r="ECY20" s="121"/>
      <c r="ECZ20" s="121"/>
      <c r="EDA20" s="121"/>
      <c r="EDB20" s="121"/>
      <c r="EDC20" s="121"/>
      <c r="EDD20" s="121"/>
      <c r="EDE20" s="121"/>
      <c r="EDF20" s="121"/>
      <c r="EDG20" s="121"/>
      <c r="EDH20" s="121"/>
      <c r="EDI20" s="121"/>
      <c r="EDJ20" s="121"/>
      <c r="EDK20" s="121"/>
      <c r="EDL20" s="121"/>
      <c r="EDM20" s="121"/>
      <c r="EDN20" s="121"/>
      <c r="EDO20" s="121"/>
      <c r="EDP20" s="121"/>
      <c r="EDQ20" s="121"/>
      <c r="EDR20" s="121"/>
      <c r="EDS20" s="121"/>
      <c r="EDT20" s="121"/>
      <c r="EDU20" s="121"/>
      <c r="EDV20" s="121"/>
      <c r="EDW20" s="121"/>
      <c r="EDX20" s="121"/>
      <c r="EDY20" s="121"/>
      <c r="EDZ20" s="121"/>
      <c r="EEA20" s="121"/>
      <c r="EEB20" s="121"/>
      <c r="EEC20" s="121"/>
      <c r="EED20" s="121"/>
      <c r="EEE20" s="121"/>
      <c r="EEF20" s="121"/>
      <c r="EEG20" s="121"/>
      <c r="EEH20" s="121"/>
      <c r="EEI20" s="121"/>
      <c r="EEJ20" s="121"/>
      <c r="EEK20" s="121"/>
      <c r="EEL20" s="121"/>
      <c r="EEM20" s="121"/>
      <c r="EEN20" s="121"/>
      <c r="EEO20" s="121"/>
      <c r="EEP20" s="121"/>
      <c r="EEQ20" s="121"/>
      <c r="EER20" s="121"/>
      <c r="EES20" s="121"/>
      <c r="EET20" s="121"/>
      <c r="EEU20" s="121"/>
      <c r="EEV20" s="121"/>
      <c r="EEW20" s="121"/>
      <c r="EEX20" s="121"/>
      <c r="EEY20" s="121"/>
      <c r="EEZ20" s="121"/>
      <c r="EFA20" s="121"/>
      <c r="EFB20" s="121"/>
      <c r="EFC20" s="121"/>
      <c r="EFD20" s="121"/>
      <c r="EFE20" s="121"/>
      <c r="EFF20" s="121"/>
      <c r="EFG20" s="121"/>
      <c r="EFH20" s="121"/>
      <c r="EFI20" s="121"/>
      <c r="EFJ20" s="121"/>
      <c r="EFK20" s="121"/>
      <c r="EFL20" s="121"/>
      <c r="EFM20" s="121"/>
      <c r="EFN20" s="121"/>
      <c r="EFO20" s="121"/>
      <c r="EFP20" s="121"/>
      <c r="EFQ20" s="121"/>
      <c r="EFR20" s="121"/>
      <c r="EFS20" s="121"/>
      <c r="EFT20" s="121"/>
      <c r="EFU20" s="121"/>
      <c r="EFV20" s="121"/>
      <c r="EFW20" s="121"/>
      <c r="EFX20" s="121"/>
      <c r="EFY20" s="121"/>
      <c r="EFZ20" s="121"/>
      <c r="EGA20" s="121"/>
      <c r="EGB20" s="121"/>
      <c r="EGC20" s="121"/>
      <c r="EGD20" s="121"/>
      <c r="EGE20" s="121"/>
      <c r="EGF20" s="121"/>
      <c r="EGG20" s="121"/>
      <c r="EGH20" s="121"/>
      <c r="EGI20" s="121"/>
      <c r="EGJ20" s="121"/>
      <c r="EGK20" s="121"/>
      <c r="EGL20" s="121"/>
      <c r="EGM20" s="121"/>
      <c r="EGN20" s="121"/>
      <c r="EGO20" s="121"/>
      <c r="EGP20" s="121"/>
      <c r="EGQ20" s="121"/>
      <c r="EGR20" s="121"/>
      <c r="EGS20" s="121"/>
      <c r="EGT20" s="121"/>
      <c r="EGU20" s="121"/>
      <c r="EGV20" s="121"/>
      <c r="EGW20" s="121"/>
      <c r="EGX20" s="121"/>
      <c r="EGY20" s="121"/>
      <c r="EGZ20" s="121"/>
      <c r="EHA20" s="121"/>
      <c r="EHB20" s="121"/>
      <c r="EHC20" s="121"/>
      <c r="EHD20" s="121"/>
      <c r="EHE20" s="121"/>
      <c r="EHF20" s="121"/>
      <c r="EHG20" s="121"/>
      <c r="EHH20" s="121"/>
      <c r="EHI20" s="121"/>
      <c r="EHJ20" s="121"/>
      <c r="EHK20" s="121"/>
      <c r="EHL20" s="121"/>
      <c r="EHM20" s="121"/>
      <c r="EHN20" s="121"/>
      <c r="EHO20" s="121"/>
      <c r="EHP20" s="121"/>
      <c r="EHQ20" s="121"/>
      <c r="EHR20" s="121"/>
      <c r="EHS20" s="121"/>
      <c r="EHT20" s="121"/>
      <c r="EHU20" s="121"/>
      <c r="EHV20" s="121"/>
      <c r="EHW20" s="121"/>
      <c r="EHX20" s="121"/>
      <c r="EHY20" s="121"/>
      <c r="EHZ20" s="121"/>
      <c r="EIA20" s="121"/>
      <c r="EIB20" s="121"/>
      <c r="EIC20" s="121"/>
      <c r="EID20" s="121"/>
      <c r="EIE20" s="121"/>
      <c r="EIF20" s="121"/>
      <c r="EIG20" s="121"/>
      <c r="EIH20" s="121"/>
      <c r="EII20" s="121"/>
      <c r="EIJ20" s="121"/>
      <c r="EIK20" s="121"/>
      <c r="EIL20" s="121"/>
      <c r="EIM20" s="121"/>
      <c r="EIN20" s="121"/>
      <c r="EIO20" s="121"/>
      <c r="EIP20" s="121"/>
      <c r="EIQ20" s="121"/>
      <c r="EIR20" s="121"/>
      <c r="EIS20" s="121"/>
      <c r="EIT20" s="121"/>
      <c r="EIU20" s="121"/>
      <c r="EIV20" s="121"/>
      <c r="EIW20" s="121"/>
      <c r="EIX20" s="121"/>
      <c r="EIY20" s="121"/>
      <c r="EIZ20" s="121"/>
      <c r="EJA20" s="121"/>
      <c r="EJB20" s="121"/>
      <c r="EJC20" s="121"/>
      <c r="EJD20" s="121"/>
      <c r="EJE20" s="121"/>
      <c r="EJF20" s="121"/>
      <c r="EJG20" s="121"/>
      <c r="EJH20" s="121"/>
      <c r="EJI20" s="121"/>
      <c r="EJJ20" s="121"/>
      <c r="EJK20" s="121"/>
      <c r="EJL20" s="121"/>
      <c r="EJM20" s="121"/>
      <c r="EJN20" s="121"/>
      <c r="EJO20" s="121"/>
      <c r="EJP20" s="121"/>
      <c r="EJQ20" s="121"/>
      <c r="EJR20" s="121"/>
      <c r="EJS20" s="121"/>
      <c r="EJT20" s="121"/>
      <c r="EJU20" s="121"/>
      <c r="EJV20" s="121"/>
      <c r="EJW20" s="121"/>
      <c r="EJX20" s="121"/>
      <c r="EJY20" s="121"/>
      <c r="EJZ20" s="121"/>
      <c r="EKA20" s="121"/>
      <c r="EKB20" s="121"/>
      <c r="EKC20" s="121"/>
      <c r="EKD20" s="121"/>
      <c r="EKE20" s="121"/>
      <c r="EKF20" s="121"/>
      <c r="EKG20" s="121"/>
      <c r="EKH20" s="121"/>
      <c r="EKI20" s="121"/>
      <c r="EKJ20" s="121"/>
      <c r="EKK20" s="121"/>
      <c r="EKL20" s="121"/>
      <c r="EKM20" s="121"/>
      <c r="EKN20" s="121"/>
      <c r="EKO20" s="121"/>
      <c r="EKP20" s="121"/>
      <c r="EKQ20" s="121"/>
      <c r="EKR20" s="121"/>
      <c r="EKS20" s="121"/>
      <c r="EKT20" s="121"/>
      <c r="EKU20" s="121"/>
      <c r="EKV20" s="121"/>
      <c r="EKW20" s="121"/>
      <c r="EKX20" s="121"/>
      <c r="EKY20" s="121"/>
      <c r="EKZ20" s="121"/>
      <c r="ELA20" s="121"/>
      <c r="ELB20" s="121"/>
      <c r="ELC20" s="121"/>
      <c r="ELD20" s="121"/>
      <c r="ELE20" s="121"/>
      <c r="ELF20" s="121"/>
      <c r="ELG20" s="121"/>
      <c r="ELH20" s="121"/>
      <c r="ELI20" s="121"/>
      <c r="ELJ20" s="121"/>
      <c r="ELK20" s="121"/>
      <c r="ELL20" s="121"/>
      <c r="ELM20" s="121"/>
      <c r="ELN20" s="121"/>
      <c r="ELO20" s="121"/>
      <c r="ELP20" s="121"/>
      <c r="ELQ20" s="121"/>
      <c r="ELR20" s="121"/>
      <c r="ELS20" s="121"/>
      <c r="ELT20" s="121"/>
      <c r="ELU20" s="121"/>
      <c r="ELV20" s="121"/>
      <c r="ELW20" s="121"/>
      <c r="ELX20" s="121"/>
      <c r="ELY20" s="121"/>
      <c r="ELZ20" s="121"/>
      <c r="EMA20" s="121"/>
      <c r="EMB20" s="121"/>
      <c r="EMC20" s="121"/>
      <c r="EMD20" s="121"/>
      <c r="EME20" s="121"/>
      <c r="EMF20" s="121"/>
      <c r="EMG20" s="121"/>
      <c r="EMH20" s="121"/>
      <c r="EMI20" s="121"/>
      <c r="EMJ20" s="121"/>
      <c r="EMK20" s="121"/>
      <c r="EML20" s="121"/>
      <c r="EMM20" s="121"/>
      <c r="EMN20" s="121"/>
      <c r="EMO20" s="121"/>
      <c r="EMP20" s="121"/>
      <c r="EMQ20" s="121"/>
      <c r="EMR20" s="121"/>
      <c r="EMS20" s="121"/>
      <c r="EMT20" s="121"/>
      <c r="EMU20" s="121"/>
      <c r="EMV20" s="121"/>
      <c r="EMW20" s="121"/>
      <c r="EMX20" s="121"/>
      <c r="EMY20" s="121"/>
      <c r="EMZ20" s="121"/>
      <c r="ENA20" s="121"/>
      <c r="ENB20" s="121"/>
      <c r="ENC20" s="121"/>
      <c r="END20" s="121"/>
      <c r="ENE20" s="121"/>
      <c r="ENF20" s="121"/>
      <c r="ENG20" s="121"/>
      <c r="ENH20" s="121"/>
      <c r="ENI20" s="121"/>
      <c r="ENJ20" s="121"/>
      <c r="ENK20" s="121"/>
      <c r="ENL20" s="121"/>
      <c r="ENM20" s="121"/>
      <c r="ENN20" s="121"/>
      <c r="ENO20" s="121"/>
      <c r="ENP20" s="121"/>
      <c r="ENQ20" s="121"/>
      <c r="ENR20" s="121"/>
      <c r="ENS20" s="121"/>
      <c r="ENT20" s="121"/>
      <c r="ENU20" s="121"/>
      <c r="ENV20" s="121"/>
      <c r="ENW20" s="121"/>
      <c r="ENX20" s="121"/>
      <c r="ENY20" s="121"/>
      <c r="ENZ20" s="121"/>
      <c r="EOA20" s="121"/>
      <c r="EOB20" s="121"/>
      <c r="EOC20" s="121"/>
      <c r="EOD20" s="121"/>
      <c r="EOE20" s="121"/>
      <c r="EOF20" s="121"/>
      <c r="EOG20" s="121"/>
      <c r="EOH20" s="121"/>
      <c r="EOI20" s="121"/>
      <c r="EOJ20" s="121"/>
      <c r="EOK20" s="121"/>
      <c r="EOL20" s="121"/>
      <c r="EOM20" s="121"/>
      <c r="EON20" s="121"/>
      <c r="EOO20" s="121"/>
      <c r="EOP20" s="121"/>
      <c r="EOQ20" s="121"/>
      <c r="EOR20" s="121"/>
      <c r="EOS20" s="121"/>
      <c r="EOT20" s="121"/>
      <c r="EOU20" s="121"/>
      <c r="EOV20" s="121"/>
      <c r="EOW20" s="121"/>
      <c r="EOX20" s="121"/>
      <c r="EOY20" s="121"/>
      <c r="EOZ20" s="121"/>
      <c r="EPA20" s="121"/>
      <c r="EPB20" s="121"/>
      <c r="EPC20" s="121"/>
      <c r="EPD20" s="121"/>
      <c r="EPE20" s="121"/>
      <c r="EPF20" s="121"/>
      <c r="EPG20" s="121"/>
      <c r="EPH20" s="121"/>
      <c r="EPI20" s="121"/>
      <c r="EPJ20" s="121"/>
      <c r="EPK20" s="121"/>
      <c r="EPL20" s="121"/>
      <c r="EPM20" s="121"/>
      <c r="EPN20" s="121"/>
      <c r="EPO20" s="121"/>
      <c r="EPP20" s="121"/>
      <c r="EPQ20" s="121"/>
      <c r="EPR20" s="121"/>
      <c r="EPS20" s="121"/>
      <c r="EPT20" s="121"/>
      <c r="EPU20" s="121"/>
      <c r="EPV20" s="121"/>
      <c r="EPW20" s="121"/>
      <c r="EPX20" s="121"/>
      <c r="EPY20" s="121"/>
      <c r="EPZ20" s="121"/>
      <c r="EQA20" s="121"/>
      <c r="EQB20" s="121"/>
      <c r="EQC20" s="121"/>
      <c r="EQD20" s="121"/>
      <c r="EQE20" s="121"/>
      <c r="EQF20" s="121"/>
      <c r="EQG20" s="121"/>
      <c r="EQH20" s="121"/>
      <c r="EQI20" s="121"/>
      <c r="EQJ20" s="121"/>
      <c r="EQK20" s="121"/>
      <c r="EQL20" s="121"/>
      <c r="EQM20" s="121"/>
      <c r="EQN20" s="121"/>
      <c r="EQO20" s="121"/>
      <c r="EQP20" s="121"/>
      <c r="EQQ20" s="121"/>
      <c r="EQR20" s="121"/>
      <c r="EQS20" s="121"/>
      <c r="EQT20" s="121"/>
      <c r="EQU20" s="121"/>
      <c r="EQV20" s="121"/>
      <c r="EQW20" s="121"/>
      <c r="EQX20" s="121"/>
      <c r="EQY20" s="121"/>
      <c r="EQZ20" s="121"/>
      <c r="ERA20" s="121"/>
      <c r="ERB20" s="121"/>
      <c r="ERC20" s="121"/>
      <c r="ERD20" s="121"/>
      <c r="ERE20" s="121"/>
      <c r="ERF20" s="121"/>
      <c r="ERG20" s="121"/>
      <c r="ERH20" s="121"/>
      <c r="ERI20" s="121"/>
      <c r="ERJ20" s="121"/>
      <c r="ERK20" s="121"/>
      <c r="ERL20" s="121"/>
      <c r="ERM20" s="121"/>
      <c r="ERN20" s="121"/>
      <c r="ERO20" s="121"/>
      <c r="ERP20" s="121"/>
      <c r="ERQ20" s="121"/>
      <c r="ERR20" s="121"/>
      <c r="ERS20" s="121"/>
      <c r="ERT20" s="121"/>
      <c r="ERU20" s="121"/>
      <c r="ERV20" s="121"/>
      <c r="ERW20" s="121"/>
      <c r="ERX20" s="121"/>
      <c r="ERY20" s="121"/>
      <c r="ERZ20" s="121"/>
      <c r="ESA20" s="121"/>
      <c r="ESB20" s="121"/>
      <c r="ESC20" s="121"/>
      <c r="ESD20" s="121"/>
      <c r="ESE20" s="121"/>
      <c r="ESF20" s="121"/>
      <c r="ESG20" s="121"/>
      <c r="ESH20" s="121"/>
      <c r="ESI20" s="121"/>
      <c r="ESJ20" s="121"/>
      <c r="ESK20" s="121"/>
      <c r="ESL20" s="121"/>
      <c r="ESM20" s="121"/>
      <c r="ESN20" s="121"/>
      <c r="ESO20" s="121"/>
      <c r="ESP20" s="121"/>
      <c r="ESQ20" s="121"/>
      <c r="ESR20" s="121"/>
      <c r="ESS20" s="121"/>
      <c r="EST20" s="121"/>
      <c r="ESU20" s="121"/>
      <c r="ESV20" s="121"/>
      <c r="ESW20" s="121"/>
      <c r="ESX20" s="121"/>
      <c r="ESY20" s="121"/>
      <c r="ESZ20" s="121"/>
      <c r="ETA20" s="121"/>
      <c r="ETB20" s="121"/>
      <c r="ETC20" s="121"/>
      <c r="ETD20" s="121"/>
      <c r="ETE20" s="121"/>
      <c r="ETF20" s="121"/>
      <c r="ETG20" s="121"/>
      <c r="ETH20" s="121"/>
      <c r="ETI20" s="121"/>
      <c r="ETJ20" s="121"/>
      <c r="ETK20" s="121"/>
      <c r="ETL20" s="121"/>
      <c r="ETM20" s="121"/>
      <c r="ETN20" s="121"/>
      <c r="ETO20" s="121"/>
      <c r="ETP20" s="121"/>
      <c r="ETQ20" s="121"/>
      <c r="ETR20" s="121"/>
      <c r="ETS20" s="121"/>
      <c r="ETT20" s="121"/>
      <c r="ETU20" s="121"/>
      <c r="ETV20" s="121"/>
      <c r="ETW20" s="121"/>
      <c r="ETX20" s="121"/>
      <c r="ETY20" s="121"/>
      <c r="ETZ20" s="121"/>
      <c r="EUA20" s="121"/>
      <c r="EUB20" s="121"/>
      <c r="EUC20" s="121"/>
      <c r="EUD20" s="121"/>
      <c r="EUE20" s="121"/>
      <c r="EUF20" s="121"/>
      <c r="EUG20" s="121"/>
      <c r="EUH20" s="121"/>
      <c r="EUI20" s="121"/>
      <c r="EUJ20" s="121"/>
      <c r="EUK20" s="121"/>
      <c r="EUL20" s="121"/>
      <c r="EUM20" s="121"/>
      <c r="EUN20" s="121"/>
      <c r="EUO20" s="121"/>
      <c r="EUP20" s="121"/>
      <c r="EUQ20" s="121"/>
      <c r="EUR20" s="121"/>
      <c r="EUS20" s="121"/>
      <c r="EUT20" s="121"/>
      <c r="EUU20" s="121"/>
      <c r="EUV20" s="121"/>
      <c r="EUW20" s="121"/>
      <c r="EUX20" s="121"/>
      <c r="EUY20" s="121"/>
      <c r="EUZ20" s="121"/>
      <c r="EVA20" s="121"/>
      <c r="EVB20" s="121"/>
      <c r="EVC20" s="121"/>
      <c r="EVD20" s="121"/>
      <c r="EVE20" s="121"/>
      <c r="EVF20" s="121"/>
      <c r="EVG20" s="121"/>
      <c r="EVH20" s="121"/>
      <c r="EVI20" s="121"/>
      <c r="EVJ20" s="121"/>
      <c r="EVK20" s="121"/>
      <c r="EVL20" s="121"/>
      <c r="EVM20" s="121"/>
      <c r="EVN20" s="121"/>
      <c r="EVO20" s="121"/>
      <c r="EVP20" s="121"/>
      <c r="EVQ20" s="121"/>
      <c r="EVR20" s="121"/>
      <c r="EVS20" s="121"/>
      <c r="EVT20" s="121"/>
      <c r="EVU20" s="121"/>
      <c r="EVV20" s="121"/>
      <c r="EVW20" s="121"/>
      <c r="EVX20" s="121"/>
      <c r="EVY20" s="121"/>
      <c r="EVZ20" s="121"/>
      <c r="EWA20" s="121"/>
      <c r="EWB20" s="121"/>
      <c r="EWC20" s="121"/>
      <c r="EWD20" s="121"/>
      <c r="EWE20" s="121"/>
      <c r="EWF20" s="121"/>
      <c r="EWG20" s="121"/>
      <c r="EWH20" s="121"/>
      <c r="EWI20" s="121"/>
      <c r="EWJ20" s="121"/>
      <c r="EWK20" s="121"/>
      <c r="EWL20" s="121"/>
      <c r="EWM20" s="121"/>
      <c r="EWN20" s="121"/>
      <c r="EWO20" s="121"/>
      <c r="EWP20" s="121"/>
      <c r="EWQ20" s="121"/>
      <c r="EWR20" s="121"/>
      <c r="EWS20" s="121"/>
      <c r="EWT20" s="121"/>
      <c r="EWU20" s="121"/>
      <c r="EWV20" s="121"/>
      <c r="EWW20" s="121"/>
      <c r="EWX20" s="121"/>
      <c r="EWY20" s="121"/>
      <c r="EWZ20" s="121"/>
      <c r="EXA20" s="121"/>
      <c r="EXB20" s="121"/>
      <c r="EXC20" s="121"/>
      <c r="EXD20" s="121"/>
      <c r="EXE20" s="121"/>
      <c r="EXF20" s="121"/>
      <c r="EXG20" s="121"/>
      <c r="EXH20" s="121"/>
      <c r="EXI20" s="121"/>
      <c r="EXJ20" s="121"/>
      <c r="EXK20" s="121"/>
      <c r="EXL20" s="121"/>
      <c r="EXM20" s="121"/>
      <c r="EXN20" s="121"/>
      <c r="EXO20" s="121"/>
      <c r="EXP20" s="121"/>
      <c r="EXQ20" s="121"/>
      <c r="EXR20" s="121"/>
      <c r="EXS20" s="121"/>
      <c r="EXT20" s="121"/>
      <c r="EXU20" s="121"/>
      <c r="EXV20" s="121"/>
      <c r="EXW20" s="121"/>
      <c r="EXX20" s="121"/>
      <c r="EXY20" s="121"/>
      <c r="EXZ20" s="121"/>
      <c r="EYA20" s="121"/>
      <c r="EYB20" s="121"/>
      <c r="EYC20" s="121"/>
      <c r="EYD20" s="121"/>
      <c r="EYE20" s="121"/>
      <c r="EYF20" s="121"/>
      <c r="EYG20" s="121"/>
      <c r="EYH20" s="121"/>
      <c r="EYI20" s="121"/>
      <c r="EYJ20" s="121"/>
      <c r="EYK20" s="121"/>
      <c r="EYL20" s="121"/>
      <c r="EYM20" s="121"/>
      <c r="EYN20" s="121"/>
      <c r="EYO20" s="121"/>
      <c r="EYP20" s="121"/>
      <c r="EYQ20" s="121"/>
      <c r="EYR20" s="121"/>
      <c r="EYS20" s="121"/>
      <c r="EYT20" s="121"/>
      <c r="EYU20" s="121"/>
      <c r="EYV20" s="121"/>
      <c r="EYW20" s="121"/>
      <c r="EYX20" s="121"/>
      <c r="EYY20" s="121"/>
      <c r="EYZ20" s="121"/>
      <c r="EZA20" s="121"/>
      <c r="EZB20" s="121"/>
      <c r="EZC20" s="121"/>
      <c r="EZD20" s="121"/>
      <c r="EZE20" s="121"/>
      <c r="EZF20" s="121"/>
      <c r="EZG20" s="121"/>
      <c r="EZH20" s="121"/>
      <c r="EZI20" s="121"/>
      <c r="EZJ20" s="121"/>
      <c r="EZK20" s="121"/>
      <c r="EZL20" s="121"/>
      <c r="EZM20" s="121"/>
      <c r="EZN20" s="121"/>
      <c r="EZO20" s="121"/>
      <c r="EZP20" s="121"/>
      <c r="EZQ20" s="121"/>
      <c r="EZR20" s="121"/>
      <c r="EZS20" s="121"/>
      <c r="EZT20" s="121"/>
      <c r="EZU20" s="121"/>
      <c r="EZV20" s="121"/>
      <c r="EZW20" s="121"/>
      <c r="EZX20" s="121"/>
      <c r="EZY20" s="121"/>
      <c r="EZZ20" s="121"/>
      <c r="FAA20" s="121"/>
      <c r="FAB20" s="121"/>
      <c r="FAC20" s="121"/>
      <c r="FAD20" s="121"/>
      <c r="FAE20" s="121"/>
      <c r="FAF20" s="121"/>
      <c r="FAG20" s="121"/>
      <c r="FAH20" s="121"/>
      <c r="FAI20" s="121"/>
      <c r="FAJ20" s="121"/>
      <c r="FAK20" s="121"/>
      <c r="FAL20" s="121"/>
      <c r="FAM20" s="121"/>
      <c r="FAN20" s="121"/>
      <c r="FAO20" s="121"/>
      <c r="FAP20" s="121"/>
      <c r="FAQ20" s="121"/>
      <c r="FAR20" s="121"/>
      <c r="FAS20" s="121"/>
      <c r="FAT20" s="121"/>
      <c r="FAU20" s="121"/>
      <c r="FAV20" s="121"/>
      <c r="FAW20" s="121"/>
      <c r="FAX20" s="121"/>
      <c r="FAY20" s="121"/>
      <c r="FAZ20" s="121"/>
      <c r="FBA20" s="121"/>
      <c r="FBB20" s="121"/>
      <c r="FBC20" s="121"/>
      <c r="FBD20" s="121"/>
      <c r="FBE20" s="121"/>
      <c r="FBF20" s="121"/>
      <c r="FBG20" s="121"/>
      <c r="FBH20" s="121"/>
      <c r="FBI20" s="121"/>
      <c r="FBJ20" s="121"/>
      <c r="FBK20" s="121"/>
      <c r="FBL20" s="121"/>
      <c r="FBM20" s="121"/>
      <c r="FBN20" s="121"/>
      <c r="FBO20" s="121"/>
      <c r="FBP20" s="121"/>
      <c r="FBQ20" s="121"/>
      <c r="FBR20" s="121"/>
      <c r="FBS20" s="121"/>
      <c r="FBT20" s="121"/>
      <c r="FBU20" s="121"/>
      <c r="FBV20" s="121"/>
      <c r="FBW20" s="121"/>
      <c r="FBX20" s="121"/>
      <c r="FBY20" s="121"/>
      <c r="FBZ20" s="121"/>
      <c r="FCA20" s="121"/>
      <c r="FCB20" s="121"/>
      <c r="FCC20" s="121"/>
      <c r="FCD20" s="121"/>
      <c r="FCE20" s="121"/>
      <c r="FCF20" s="121"/>
      <c r="FCG20" s="121"/>
      <c r="FCH20" s="121"/>
      <c r="FCI20" s="121"/>
      <c r="FCJ20" s="121"/>
      <c r="FCK20" s="121"/>
      <c r="FCL20" s="121"/>
      <c r="FCM20" s="121"/>
      <c r="FCN20" s="121"/>
      <c r="FCO20" s="121"/>
      <c r="FCP20" s="121"/>
      <c r="FCQ20" s="121"/>
      <c r="FCR20" s="121"/>
      <c r="FCS20" s="121"/>
      <c r="FCT20" s="121"/>
      <c r="FCU20" s="121"/>
      <c r="FCV20" s="121"/>
      <c r="FCW20" s="121"/>
      <c r="FCX20" s="121"/>
      <c r="FCY20" s="121"/>
      <c r="FCZ20" s="121"/>
      <c r="FDA20" s="121"/>
      <c r="FDB20" s="121"/>
      <c r="FDC20" s="121"/>
      <c r="FDD20" s="121"/>
      <c r="FDE20" s="121"/>
      <c r="FDF20" s="121"/>
      <c r="FDG20" s="121"/>
      <c r="FDH20" s="121"/>
      <c r="FDI20" s="121"/>
      <c r="FDJ20" s="121"/>
      <c r="FDK20" s="121"/>
      <c r="FDL20" s="121"/>
      <c r="FDM20" s="121"/>
      <c r="FDN20" s="121"/>
      <c r="FDO20" s="121"/>
      <c r="FDP20" s="121"/>
      <c r="FDQ20" s="121"/>
      <c r="FDR20" s="121"/>
      <c r="FDS20" s="121"/>
      <c r="FDT20" s="121"/>
      <c r="FDU20" s="121"/>
      <c r="FDV20" s="121"/>
      <c r="FDW20" s="121"/>
      <c r="FDX20" s="121"/>
      <c r="FDY20" s="121"/>
      <c r="FDZ20" s="121"/>
      <c r="FEA20" s="121"/>
      <c r="FEB20" s="121"/>
      <c r="FEC20" s="121"/>
      <c r="FED20" s="121"/>
      <c r="FEE20" s="121"/>
      <c r="FEF20" s="121"/>
      <c r="FEG20" s="121"/>
      <c r="FEH20" s="121"/>
      <c r="FEI20" s="121"/>
      <c r="FEJ20" s="121"/>
      <c r="FEK20" s="121"/>
      <c r="FEL20" s="121"/>
      <c r="FEM20" s="121"/>
      <c r="FEN20" s="121"/>
      <c r="FEO20" s="121"/>
      <c r="FEP20" s="121"/>
      <c r="FEQ20" s="121"/>
      <c r="FER20" s="121"/>
      <c r="FES20" s="121"/>
      <c r="FET20" s="121"/>
      <c r="FEU20" s="121"/>
      <c r="FEV20" s="121"/>
      <c r="FEW20" s="121"/>
      <c r="FEX20" s="121"/>
      <c r="FEY20" s="121"/>
      <c r="FEZ20" s="121"/>
      <c r="FFA20" s="121"/>
      <c r="FFB20" s="121"/>
      <c r="FFC20" s="121"/>
      <c r="FFD20" s="121"/>
      <c r="FFE20" s="121"/>
      <c r="FFF20" s="121"/>
      <c r="FFG20" s="121"/>
      <c r="FFH20" s="121"/>
      <c r="FFI20" s="121"/>
      <c r="FFJ20" s="121"/>
      <c r="FFK20" s="121"/>
      <c r="FFL20" s="121"/>
      <c r="FFM20" s="121"/>
      <c r="FFN20" s="121"/>
      <c r="FFO20" s="121"/>
      <c r="FFP20" s="121"/>
      <c r="FFQ20" s="121"/>
      <c r="FFR20" s="121"/>
      <c r="FFS20" s="121"/>
      <c r="FFT20" s="121"/>
      <c r="FFU20" s="121"/>
      <c r="FFV20" s="121"/>
      <c r="FFW20" s="121"/>
      <c r="FFX20" s="121"/>
      <c r="FFY20" s="121"/>
      <c r="FFZ20" s="121"/>
      <c r="FGA20" s="121"/>
      <c r="FGB20" s="121"/>
      <c r="FGC20" s="121"/>
      <c r="FGD20" s="121"/>
      <c r="FGE20" s="121"/>
      <c r="FGF20" s="121"/>
      <c r="FGG20" s="121"/>
      <c r="FGH20" s="121"/>
      <c r="FGI20" s="121"/>
      <c r="FGJ20" s="121"/>
      <c r="FGK20" s="121"/>
      <c r="FGL20" s="121"/>
      <c r="FGM20" s="121"/>
      <c r="FGN20" s="121"/>
      <c r="FGO20" s="121"/>
      <c r="FGP20" s="121"/>
      <c r="FGQ20" s="121"/>
      <c r="FGR20" s="121"/>
      <c r="FGS20" s="121"/>
      <c r="FGT20" s="121"/>
      <c r="FGU20" s="121"/>
      <c r="FGV20" s="121"/>
      <c r="FGW20" s="121"/>
      <c r="FGX20" s="121"/>
      <c r="FGY20" s="121"/>
      <c r="FGZ20" s="121"/>
      <c r="FHA20" s="121"/>
      <c r="FHB20" s="121"/>
      <c r="FHC20" s="121"/>
      <c r="FHD20" s="121"/>
      <c r="FHE20" s="121"/>
      <c r="FHF20" s="121"/>
      <c r="FHG20" s="121"/>
      <c r="FHH20" s="121"/>
      <c r="FHI20" s="121"/>
      <c r="FHJ20" s="121"/>
      <c r="FHK20" s="121"/>
      <c r="FHL20" s="121"/>
      <c r="FHM20" s="121"/>
      <c r="FHN20" s="121"/>
      <c r="FHO20" s="121"/>
      <c r="FHP20" s="121"/>
      <c r="FHQ20" s="121"/>
      <c r="FHR20" s="121"/>
      <c r="FHS20" s="121"/>
      <c r="FHT20" s="121"/>
      <c r="FHU20" s="121"/>
      <c r="FHV20" s="121"/>
      <c r="FHW20" s="121"/>
      <c r="FHX20" s="121"/>
      <c r="FHY20" s="121"/>
      <c r="FHZ20" s="121"/>
      <c r="FIA20" s="121"/>
      <c r="FIB20" s="121"/>
      <c r="FIC20" s="121"/>
      <c r="FID20" s="121"/>
      <c r="FIE20" s="121"/>
      <c r="FIF20" s="121"/>
      <c r="FIG20" s="121"/>
      <c r="FIH20" s="121"/>
      <c r="FII20" s="121"/>
      <c r="FIJ20" s="121"/>
      <c r="FIK20" s="121"/>
      <c r="FIL20" s="121"/>
      <c r="FIM20" s="121"/>
      <c r="FIN20" s="121"/>
      <c r="FIO20" s="121"/>
      <c r="FIP20" s="121"/>
      <c r="FIQ20" s="121"/>
      <c r="FIR20" s="121"/>
      <c r="FIS20" s="121"/>
      <c r="FIT20" s="121"/>
      <c r="FIU20" s="121"/>
      <c r="FIV20" s="121"/>
      <c r="FIW20" s="121"/>
      <c r="FIX20" s="121"/>
      <c r="FIY20" s="121"/>
      <c r="FIZ20" s="121"/>
      <c r="FJA20" s="121"/>
      <c r="FJB20" s="121"/>
      <c r="FJC20" s="121"/>
      <c r="FJD20" s="121"/>
      <c r="FJE20" s="121"/>
      <c r="FJF20" s="121"/>
      <c r="FJG20" s="121"/>
      <c r="FJH20" s="121"/>
      <c r="FJI20" s="121"/>
      <c r="FJJ20" s="121"/>
      <c r="FJK20" s="121"/>
      <c r="FJL20" s="121"/>
      <c r="FJM20" s="121"/>
      <c r="FJN20" s="121"/>
      <c r="FJO20" s="121"/>
      <c r="FJP20" s="121"/>
      <c r="FJQ20" s="121"/>
      <c r="FJR20" s="121"/>
      <c r="FJS20" s="121"/>
      <c r="FJT20" s="121"/>
      <c r="FJU20" s="121"/>
      <c r="FJV20" s="121"/>
      <c r="FJW20" s="121"/>
      <c r="FJX20" s="121"/>
      <c r="FJY20" s="121"/>
      <c r="FJZ20" s="121"/>
      <c r="FKA20" s="121"/>
      <c r="FKB20" s="121"/>
      <c r="FKC20" s="121"/>
      <c r="FKD20" s="121"/>
      <c r="FKE20" s="121"/>
      <c r="FKF20" s="121"/>
      <c r="FKG20" s="121"/>
      <c r="FKH20" s="121"/>
      <c r="FKI20" s="121"/>
      <c r="FKJ20" s="121"/>
      <c r="FKK20" s="121"/>
      <c r="FKL20" s="121"/>
      <c r="FKM20" s="121"/>
      <c r="FKN20" s="121"/>
      <c r="FKO20" s="121"/>
      <c r="FKP20" s="121"/>
      <c r="FKQ20" s="121"/>
      <c r="FKR20" s="121"/>
      <c r="FKS20" s="121"/>
      <c r="FKT20" s="121"/>
      <c r="FKU20" s="121"/>
      <c r="FKV20" s="121"/>
      <c r="FKW20" s="121"/>
      <c r="FKX20" s="121"/>
      <c r="FKY20" s="121"/>
      <c r="FKZ20" s="121"/>
      <c r="FLA20" s="121"/>
      <c r="FLB20" s="121"/>
      <c r="FLC20" s="121"/>
      <c r="FLD20" s="121"/>
      <c r="FLE20" s="121"/>
      <c r="FLF20" s="121"/>
      <c r="FLG20" s="121"/>
      <c r="FLH20" s="121"/>
      <c r="FLI20" s="121"/>
      <c r="FLJ20" s="121"/>
      <c r="FLK20" s="121"/>
      <c r="FLL20" s="121"/>
      <c r="FLM20" s="121"/>
      <c r="FLN20" s="121"/>
      <c r="FLO20" s="121"/>
      <c r="FLP20" s="121"/>
      <c r="FLQ20" s="121"/>
      <c r="FLR20" s="121"/>
      <c r="FLS20" s="121"/>
      <c r="FLT20" s="121"/>
      <c r="FLU20" s="121"/>
      <c r="FLV20" s="121"/>
      <c r="FLW20" s="121"/>
      <c r="FLX20" s="121"/>
      <c r="FLY20" s="121"/>
      <c r="FLZ20" s="121"/>
      <c r="FMA20" s="121"/>
      <c r="FMB20" s="121"/>
      <c r="FMC20" s="121"/>
      <c r="FMD20" s="121"/>
      <c r="FME20" s="121"/>
      <c r="FMF20" s="121"/>
      <c r="FMG20" s="121"/>
      <c r="FMH20" s="121"/>
      <c r="FMI20" s="121"/>
      <c r="FMJ20" s="121"/>
      <c r="FMK20" s="121"/>
      <c r="FML20" s="121"/>
      <c r="FMM20" s="121"/>
      <c r="FMN20" s="121"/>
      <c r="FMO20" s="121"/>
      <c r="FMP20" s="121"/>
      <c r="FMQ20" s="121"/>
      <c r="FMR20" s="121"/>
      <c r="FMS20" s="121"/>
      <c r="FMT20" s="121"/>
      <c r="FMU20" s="121"/>
      <c r="FMV20" s="121"/>
      <c r="FMW20" s="121"/>
      <c r="FMX20" s="121"/>
      <c r="FMY20" s="121"/>
      <c r="FMZ20" s="121"/>
      <c r="FNA20" s="121"/>
      <c r="FNB20" s="121"/>
      <c r="FNC20" s="121"/>
      <c r="FND20" s="121"/>
      <c r="FNE20" s="121"/>
      <c r="FNF20" s="121"/>
      <c r="FNG20" s="121"/>
      <c r="FNH20" s="121"/>
      <c r="FNI20" s="121"/>
      <c r="FNJ20" s="121"/>
      <c r="FNK20" s="121"/>
      <c r="FNL20" s="121"/>
      <c r="FNM20" s="121"/>
      <c r="FNN20" s="121"/>
      <c r="FNO20" s="121"/>
      <c r="FNP20" s="121"/>
      <c r="FNQ20" s="121"/>
      <c r="FNR20" s="121"/>
      <c r="FNS20" s="121"/>
      <c r="FNT20" s="121"/>
      <c r="FNU20" s="121"/>
      <c r="FNV20" s="121"/>
      <c r="FNW20" s="121"/>
      <c r="FNX20" s="121"/>
      <c r="FNY20" s="121"/>
      <c r="FNZ20" s="121"/>
      <c r="FOA20" s="121"/>
      <c r="FOB20" s="121"/>
      <c r="FOC20" s="121"/>
      <c r="FOD20" s="121"/>
      <c r="FOE20" s="121"/>
      <c r="FOF20" s="121"/>
      <c r="FOG20" s="121"/>
      <c r="FOH20" s="121"/>
      <c r="FOI20" s="121"/>
      <c r="FOJ20" s="121"/>
      <c r="FOK20" s="121"/>
      <c r="FOL20" s="121"/>
      <c r="FOM20" s="121"/>
      <c r="FON20" s="121"/>
      <c r="FOO20" s="121"/>
      <c r="FOP20" s="121"/>
      <c r="FOQ20" s="121"/>
      <c r="FOR20" s="121"/>
      <c r="FOS20" s="121"/>
      <c r="FOT20" s="121"/>
      <c r="FOU20" s="121"/>
      <c r="FOV20" s="121"/>
      <c r="FOW20" s="121"/>
      <c r="FOX20" s="121"/>
      <c r="FOY20" s="121"/>
      <c r="FOZ20" s="121"/>
      <c r="FPA20" s="121"/>
      <c r="FPB20" s="121"/>
      <c r="FPC20" s="121"/>
      <c r="FPD20" s="121"/>
      <c r="FPE20" s="121"/>
      <c r="FPF20" s="121"/>
      <c r="FPG20" s="121"/>
      <c r="FPH20" s="121"/>
      <c r="FPI20" s="121"/>
      <c r="FPJ20" s="121"/>
      <c r="FPK20" s="121"/>
      <c r="FPL20" s="121"/>
      <c r="FPM20" s="121"/>
      <c r="FPN20" s="121"/>
      <c r="FPO20" s="121"/>
      <c r="FPP20" s="121"/>
      <c r="FPQ20" s="121"/>
      <c r="FPR20" s="121"/>
      <c r="FPS20" s="121"/>
      <c r="FPT20" s="121"/>
      <c r="FPU20" s="121"/>
      <c r="FPV20" s="121"/>
      <c r="FPW20" s="121"/>
      <c r="FPX20" s="121"/>
      <c r="FPY20" s="121"/>
      <c r="FPZ20" s="121"/>
      <c r="FQA20" s="121"/>
      <c r="FQB20" s="121"/>
      <c r="FQC20" s="121"/>
      <c r="FQD20" s="121"/>
      <c r="FQE20" s="121"/>
      <c r="FQF20" s="121"/>
      <c r="FQG20" s="121"/>
      <c r="FQH20" s="121"/>
      <c r="FQI20" s="121"/>
      <c r="FQJ20" s="121"/>
      <c r="FQK20" s="121"/>
      <c r="FQL20" s="121"/>
      <c r="FQM20" s="121"/>
      <c r="FQN20" s="121"/>
      <c r="FQO20" s="121"/>
      <c r="FQP20" s="121"/>
      <c r="FQQ20" s="121"/>
      <c r="FQR20" s="121"/>
      <c r="FQS20" s="121"/>
      <c r="FQT20" s="121"/>
      <c r="FQU20" s="121"/>
      <c r="FQV20" s="121"/>
      <c r="FQW20" s="121"/>
      <c r="FQX20" s="121"/>
      <c r="FQY20" s="121"/>
      <c r="FQZ20" s="121"/>
      <c r="FRA20" s="121"/>
      <c r="FRB20" s="121"/>
      <c r="FRC20" s="121"/>
      <c r="FRD20" s="121"/>
      <c r="FRE20" s="121"/>
      <c r="FRF20" s="121"/>
      <c r="FRG20" s="121"/>
      <c r="FRH20" s="121"/>
      <c r="FRI20" s="121"/>
      <c r="FRJ20" s="121"/>
      <c r="FRK20" s="121"/>
      <c r="FRL20" s="121"/>
      <c r="FRM20" s="121"/>
      <c r="FRN20" s="121"/>
      <c r="FRO20" s="121"/>
      <c r="FRP20" s="121"/>
      <c r="FRQ20" s="121"/>
      <c r="FRR20" s="121"/>
      <c r="FRS20" s="121"/>
      <c r="FRT20" s="121"/>
      <c r="FRU20" s="121"/>
      <c r="FRV20" s="121"/>
      <c r="FRW20" s="121"/>
      <c r="FRX20" s="121"/>
      <c r="FRY20" s="121"/>
      <c r="FRZ20" s="121"/>
      <c r="FSA20" s="121"/>
      <c r="FSB20" s="121"/>
      <c r="FSC20" s="121"/>
      <c r="FSD20" s="121"/>
      <c r="FSE20" s="121"/>
      <c r="FSF20" s="121"/>
      <c r="FSG20" s="121"/>
      <c r="FSH20" s="121"/>
      <c r="FSI20" s="121"/>
      <c r="FSJ20" s="121"/>
      <c r="FSK20" s="121"/>
      <c r="FSL20" s="121"/>
      <c r="FSM20" s="121"/>
      <c r="FSN20" s="121"/>
      <c r="FSO20" s="121"/>
      <c r="FSP20" s="121"/>
      <c r="FSQ20" s="121"/>
      <c r="FSR20" s="121"/>
      <c r="FSS20" s="121"/>
      <c r="FST20" s="121"/>
      <c r="FSU20" s="121"/>
      <c r="FSV20" s="121"/>
      <c r="FSW20" s="121"/>
      <c r="FSX20" s="121"/>
      <c r="FSY20" s="121"/>
      <c r="FSZ20" s="121"/>
      <c r="FTA20" s="121"/>
      <c r="FTB20" s="121"/>
      <c r="FTC20" s="121"/>
      <c r="FTD20" s="121"/>
      <c r="FTE20" s="121"/>
      <c r="FTF20" s="121"/>
      <c r="FTG20" s="121"/>
      <c r="FTH20" s="121"/>
      <c r="FTI20" s="121"/>
      <c r="FTJ20" s="121"/>
      <c r="FTK20" s="121"/>
      <c r="FTL20" s="121"/>
      <c r="FTM20" s="121"/>
      <c r="FTN20" s="121"/>
      <c r="FTO20" s="121"/>
      <c r="FTP20" s="121"/>
      <c r="FTQ20" s="121"/>
      <c r="FTR20" s="121"/>
      <c r="FTS20" s="121"/>
      <c r="FTT20" s="121"/>
      <c r="FTU20" s="121"/>
      <c r="FTV20" s="121"/>
      <c r="FTW20" s="121"/>
      <c r="FTX20" s="121"/>
      <c r="FTY20" s="121"/>
      <c r="FTZ20" s="121"/>
      <c r="FUA20" s="121"/>
      <c r="FUB20" s="121"/>
      <c r="FUC20" s="121"/>
      <c r="FUD20" s="121"/>
      <c r="FUE20" s="121"/>
      <c r="FUF20" s="121"/>
      <c r="FUG20" s="121"/>
      <c r="FUH20" s="121"/>
      <c r="FUI20" s="121"/>
      <c r="FUJ20" s="121"/>
      <c r="FUK20" s="121"/>
      <c r="FUL20" s="121"/>
      <c r="FUM20" s="121"/>
      <c r="FUN20" s="121"/>
      <c r="FUO20" s="121"/>
      <c r="FUP20" s="121"/>
      <c r="FUQ20" s="121"/>
      <c r="FUR20" s="121"/>
      <c r="FUS20" s="121"/>
      <c r="FUT20" s="121"/>
      <c r="FUU20" s="121"/>
      <c r="FUV20" s="121"/>
      <c r="FUW20" s="121"/>
      <c r="FUX20" s="121"/>
      <c r="FUY20" s="121"/>
      <c r="FUZ20" s="121"/>
      <c r="FVA20" s="121"/>
      <c r="FVB20" s="121"/>
      <c r="FVC20" s="121"/>
      <c r="FVD20" s="121"/>
      <c r="FVE20" s="121"/>
      <c r="FVF20" s="121"/>
      <c r="FVG20" s="121"/>
      <c r="FVH20" s="121"/>
      <c r="FVI20" s="121"/>
      <c r="FVJ20" s="121"/>
      <c r="FVK20" s="121"/>
      <c r="FVL20" s="121"/>
      <c r="FVM20" s="121"/>
      <c r="FVN20" s="121"/>
      <c r="FVO20" s="121"/>
      <c r="FVP20" s="121"/>
      <c r="FVQ20" s="121"/>
      <c r="FVR20" s="121"/>
      <c r="FVS20" s="121"/>
      <c r="FVT20" s="121"/>
      <c r="FVU20" s="121"/>
      <c r="FVV20" s="121"/>
      <c r="FVW20" s="121"/>
      <c r="FVX20" s="121"/>
      <c r="FVY20" s="121"/>
      <c r="FVZ20" s="121"/>
      <c r="FWA20" s="121"/>
      <c r="FWB20" s="121"/>
      <c r="FWC20" s="121"/>
      <c r="FWD20" s="121"/>
      <c r="FWE20" s="121"/>
      <c r="FWF20" s="121"/>
      <c r="FWG20" s="121"/>
      <c r="FWH20" s="121"/>
      <c r="FWI20" s="121"/>
      <c r="FWJ20" s="121"/>
      <c r="FWK20" s="121"/>
      <c r="FWL20" s="121"/>
      <c r="FWM20" s="121"/>
      <c r="FWN20" s="121"/>
      <c r="FWO20" s="121"/>
      <c r="FWP20" s="121"/>
      <c r="FWQ20" s="121"/>
      <c r="FWR20" s="121"/>
      <c r="FWS20" s="121"/>
      <c r="FWT20" s="121"/>
      <c r="FWU20" s="121"/>
      <c r="FWV20" s="121"/>
      <c r="FWW20" s="121"/>
      <c r="FWX20" s="121"/>
      <c r="FWY20" s="121"/>
      <c r="FWZ20" s="121"/>
      <c r="FXA20" s="121"/>
      <c r="FXB20" s="121"/>
      <c r="FXC20" s="121"/>
      <c r="FXD20" s="121"/>
      <c r="FXE20" s="121"/>
      <c r="FXF20" s="121"/>
      <c r="FXG20" s="121"/>
      <c r="FXH20" s="121"/>
      <c r="FXI20" s="121"/>
      <c r="FXJ20" s="121"/>
      <c r="FXK20" s="121"/>
      <c r="FXL20" s="121"/>
      <c r="FXM20" s="121"/>
      <c r="FXN20" s="121"/>
      <c r="FXO20" s="121"/>
      <c r="FXP20" s="121"/>
      <c r="FXQ20" s="121"/>
      <c r="FXR20" s="121"/>
      <c r="FXS20" s="121"/>
      <c r="FXT20" s="121"/>
      <c r="FXU20" s="121"/>
      <c r="FXV20" s="121"/>
      <c r="FXW20" s="121"/>
      <c r="FXX20" s="121"/>
      <c r="FXY20" s="121"/>
      <c r="FXZ20" s="121"/>
      <c r="FYA20" s="121"/>
      <c r="FYB20" s="121"/>
      <c r="FYC20" s="121"/>
      <c r="FYD20" s="121"/>
      <c r="FYE20" s="121"/>
      <c r="FYF20" s="121"/>
      <c r="FYG20" s="121"/>
      <c r="FYH20" s="121"/>
      <c r="FYI20" s="121"/>
      <c r="FYJ20" s="121"/>
      <c r="FYK20" s="121"/>
      <c r="FYL20" s="121"/>
      <c r="FYM20" s="121"/>
      <c r="FYN20" s="121"/>
      <c r="FYO20" s="121"/>
      <c r="FYP20" s="121"/>
      <c r="FYQ20" s="121"/>
      <c r="FYR20" s="121"/>
      <c r="FYS20" s="121"/>
      <c r="FYT20" s="121"/>
      <c r="FYU20" s="121"/>
      <c r="FYV20" s="121"/>
      <c r="FYW20" s="121"/>
      <c r="FYX20" s="121"/>
      <c r="FYY20" s="121"/>
      <c r="FYZ20" s="121"/>
      <c r="FZA20" s="121"/>
      <c r="FZB20" s="121"/>
      <c r="FZC20" s="121"/>
      <c r="FZD20" s="121"/>
      <c r="FZE20" s="121"/>
      <c r="FZF20" s="121"/>
      <c r="FZG20" s="121"/>
      <c r="FZH20" s="121"/>
      <c r="FZI20" s="121"/>
      <c r="FZJ20" s="121"/>
      <c r="FZK20" s="121"/>
      <c r="FZL20" s="121"/>
      <c r="FZM20" s="121"/>
      <c r="FZN20" s="121"/>
      <c r="FZO20" s="121"/>
      <c r="FZP20" s="121"/>
      <c r="FZQ20" s="121"/>
      <c r="FZR20" s="121"/>
      <c r="FZS20" s="121"/>
      <c r="FZT20" s="121"/>
      <c r="FZU20" s="121"/>
      <c r="FZV20" s="121"/>
      <c r="FZW20" s="121"/>
      <c r="FZX20" s="121"/>
      <c r="FZY20" s="121"/>
      <c r="FZZ20" s="121"/>
      <c r="GAA20" s="121"/>
      <c r="GAB20" s="121"/>
      <c r="GAC20" s="121"/>
      <c r="GAD20" s="121"/>
      <c r="GAE20" s="121"/>
      <c r="GAF20" s="121"/>
      <c r="GAG20" s="121"/>
      <c r="GAH20" s="121"/>
      <c r="GAI20" s="121"/>
      <c r="GAJ20" s="121"/>
      <c r="GAK20" s="121"/>
      <c r="GAL20" s="121"/>
      <c r="GAM20" s="121"/>
      <c r="GAN20" s="121"/>
      <c r="GAO20" s="121"/>
      <c r="GAP20" s="121"/>
      <c r="GAQ20" s="121"/>
      <c r="GAR20" s="121"/>
      <c r="GAS20" s="121"/>
      <c r="GAT20" s="121"/>
      <c r="GAU20" s="121"/>
      <c r="GAV20" s="121"/>
      <c r="GAW20" s="121"/>
      <c r="GAX20" s="121"/>
      <c r="GAY20" s="121"/>
      <c r="GAZ20" s="121"/>
      <c r="GBA20" s="121"/>
      <c r="GBB20" s="121"/>
      <c r="GBC20" s="121"/>
      <c r="GBD20" s="121"/>
      <c r="GBE20" s="121"/>
      <c r="GBF20" s="121"/>
      <c r="GBG20" s="121"/>
      <c r="GBH20" s="121"/>
      <c r="GBI20" s="121"/>
      <c r="GBJ20" s="121"/>
      <c r="GBK20" s="121"/>
      <c r="GBL20" s="121"/>
      <c r="GBM20" s="121"/>
      <c r="GBN20" s="121"/>
      <c r="GBO20" s="121"/>
      <c r="GBP20" s="121"/>
      <c r="GBQ20" s="121"/>
      <c r="GBR20" s="121"/>
      <c r="GBS20" s="121"/>
      <c r="GBT20" s="121"/>
      <c r="GBU20" s="121"/>
      <c r="GBV20" s="121"/>
      <c r="GBW20" s="121"/>
      <c r="GBX20" s="121"/>
      <c r="GBY20" s="121"/>
      <c r="GBZ20" s="121"/>
      <c r="GCA20" s="121"/>
      <c r="GCB20" s="121"/>
      <c r="GCC20" s="121"/>
      <c r="GCD20" s="121"/>
      <c r="GCE20" s="121"/>
      <c r="GCF20" s="121"/>
      <c r="GCG20" s="121"/>
      <c r="GCH20" s="121"/>
      <c r="GCI20" s="121"/>
      <c r="GCJ20" s="121"/>
      <c r="GCK20" s="121"/>
      <c r="GCL20" s="121"/>
      <c r="GCM20" s="121"/>
      <c r="GCN20" s="121"/>
      <c r="GCO20" s="121"/>
      <c r="GCP20" s="121"/>
      <c r="GCQ20" s="121"/>
      <c r="GCR20" s="121"/>
      <c r="GCS20" s="121"/>
      <c r="GCT20" s="121"/>
      <c r="GCU20" s="121"/>
      <c r="GCV20" s="121"/>
      <c r="GCW20" s="121"/>
      <c r="GCX20" s="121"/>
      <c r="GCY20" s="121"/>
      <c r="GCZ20" s="121"/>
      <c r="GDA20" s="121"/>
      <c r="GDB20" s="121"/>
      <c r="GDC20" s="121"/>
      <c r="GDD20" s="121"/>
      <c r="GDE20" s="121"/>
      <c r="GDF20" s="121"/>
      <c r="GDG20" s="121"/>
      <c r="GDH20" s="121"/>
      <c r="GDI20" s="121"/>
      <c r="GDJ20" s="121"/>
      <c r="GDK20" s="121"/>
      <c r="GDL20" s="121"/>
      <c r="GDM20" s="121"/>
      <c r="GDN20" s="121"/>
      <c r="GDO20" s="121"/>
      <c r="GDP20" s="121"/>
      <c r="GDQ20" s="121"/>
      <c r="GDR20" s="121"/>
      <c r="GDS20" s="121"/>
      <c r="GDT20" s="121"/>
      <c r="GDU20" s="121"/>
      <c r="GDV20" s="121"/>
      <c r="GDW20" s="121"/>
      <c r="GDX20" s="121"/>
      <c r="GDY20" s="121"/>
      <c r="GDZ20" s="121"/>
      <c r="GEA20" s="121"/>
      <c r="GEB20" s="121"/>
      <c r="GEC20" s="121"/>
      <c r="GED20" s="121"/>
      <c r="GEE20" s="121"/>
      <c r="GEF20" s="121"/>
      <c r="GEG20" s="121"/>
      <c r="GEH20" s="121"/>
      <c r="GEI20" s="121"/>
      <c r="GEJ20" s="121"/>
      <c r="GEK20" s="121"/>
      <c r="GEL20" s="121"/>
      <c r="GEM20" s="121"/>
      <c r="GEN20" s="121"/>
      <c r="GEO20" s="121"/>
      <c r="GEP20" s="121"/>
      <c r="GEQ20" s="121"/>
      <c r="GER20" s="121"/>
      <c r="GES20" s="121"/>
      <c r="GET20" s="121"/>
      <c r="GEU20" s="121"/>
      <c r="GEV20" s="121"/>
      <c r="GEW20" s="121"/>
      <c r="GEX20" s="121"/>
      <c r="GEY20" s="121"/>
      <c r="GEZ20" s="121"/>
      <c r="GFA20" s="121"/>
      <c r="GFB20" s="121"/>
      <c r="GFC20" s="121"/>
      <c r="GFD20" s="121"/>
      <c r="GFE20" s="121"/>
      <c r="GFF20" s="121"/>
      <c r="GFG20" s="121"/>
      <c r="GFH20" s="121"/>
      <c r="GFI20" s="121"/>
      <c r="GFJ20" s="121"/>
      <c r="GFK20" s="121"/>
      <c r="GFL20" s="121"/>
      <c r="GFM20" s="121"/>
      <c r="GFN20" s="121"/>
      <c r="GFO20" s="121"/>
      <c r="GFP20" s="121"/>
      <c r="GFQ20" s="121"/>
      <c r="GFR20" s="121"/>
      <c r="GFS20" s="121"/>
      <c r="GFT20" s="121"/>
      <c r="GFU20" s="121"/>
      <c r="GFV20" s="121"/>
      <c r="GFW20" s="121"/>
      <c r="GFX20" s="121"/>
      <c r="GFY20" s="121"/>
      <c r="GFZ20" s="121"/>
      <c r="GGA20" s="121"/>
      <c r="GGB20" s="121"/>
      <c r="GGC20" s="121"/>
      <c r="GGD20" s="121"/>
      <c r="GGE20" s="121"/>
      <c r="GGF20" s="121"/>
      <c r="GGG20" s="121"/>
      <c r="GGH20" s="121"/>
      <c r="GGI20" s="121"/>
      <c r="GGJ20" s="121"/>
      <c r="GGK20" s="121"/>
      <c r="GGL20" s="121"/>
      <c r="GGM20" s="121"/>
      <c r="GGN20" s="121"/>
      <c r="GGO20" s="121"/>
      <c r="GGP20" s="121"/>
      <c r="GGQ20" s="121"/>
      <c r="GGR20" s="121"/>
      <c r="GGS20" s="121"/>
      <c r="GGT20" s="121"/>
      <c r="GGU20" s="121"/>
      <c r="GGV20" s="121"/>
      <c r="GGW20" s="121"/>
      <c r="GGX20" s="121"/>
      <c r="GGY20" s="121"/>
      <c r="GGZ20" s="121"/>
      <c r="GHA20" s="121"/>
      <c r="GHB20" s="121"/>
      <c r="GHC20" s="121"/>
      <c r="GHD20" s="121"/>
      <c r="GHE20" s="121"/>
      <c r="GHF20" s="121"/>
      <c r="GHG20" s="121"/>
      <c r="GHH20" s="121"/>
      <c r="GHI20" s="121"/>
      <c r="GHJ20" s="121"/>
      <c r="GHK20" s="121"/>
      <c r="GHL20" s="121"/>
      <c r="GHM20" s="121"/>
      <c r="GHN20" s="121"/>
      <c r="GHO20" s="121"/>
      <c r="GHP20" s="121"/>
      <c r="GHQ20" s="121"/>
      <c r="GHR20" s="121"/>
      <c r="GHS20" s="121"/>
      <c r="GHT20" s="121"/>
      <c r="GHU20" s="121"/>
      <c r="GHV20" s="121"/>
      <c r="GHW20" s="121"/>
      <c r="GHX20" s="121"/>
      <c r="GHY20" s="121"/>
      <c r="GHZ20" s="121"/>
      <c r="GIA20" s="121"/>
      <c r="GIB20" s="121"/>
      <c r="GIC20" s="121"/>
      <c r="GID20" s="121"/>
      <c r="GIE20" s="121"/>
      <c r="GIF20" s="121"/>
      <c r="GIG20" s="121"/>
      <c r="GIH20" s="121"/>
      <c r="GII20" s="121"/>
      <c r="GIJ20" s="121"/>
      <c r="GIK20" s="121"/>
      <c r="GIL20" s="121"/>
      <c r="GIM20" s="121"/>
      <c r="GIN20" s="121"/>
      <c r="GIO20" s="121"/>
      <c r="GIP20" s="121"/>
      <c r="GIQ20" s="121"/>
      <c r="GIR20" s="121"/>
      <c r="GIS20" s="121"/>
      <c r="GIT20" s="121"/>
      <c r="GIU20" s="121"/>
      <c r="GIV20" s="121"/>
      <c r="GIW20" s="121"/>
      <c r="GIX20" s="121"/>
      <c r="GIY20" s="121"/>
      <c r="GIZ20" s="121"/>
      <c r="GJA20" s="121"/>
      <c r="GJB20" s="121"/>
      <c r="GJC20" s="121"/>
      <c r="GJD20" s="121"/>
      <c r="GJE20" s="121"/>
      <c r="GJF20" s="121"/>
      <c r="GJG20" s="121"/>
      <c r="GJH20" s="121"/>
      <c r="GJI20" s="121"/>
      <c r="GJJ20" s="121"/>
      <c r="GJK20" s="121"/>
      <c r="GJL20" s="121"/>
      <c r="GJM20" s="121"/>
      <c r="GJN20" s="121"/>
      <c r="GJO20" s="121"/>
      <c r="GJP20" s="121"/>
      <c r="GJQ20" s="121"/>
      <c r="GJR20" s="121"/>
      <c r="GJS20" s="121"/>
      <c r="GJT20" s="121"/>
      <c r="GJU20" s="121"/>
      <c r="GJV20" s="121"/>
      <c r="GJW20" s="121"/>
      <c r="GJX20" s="121"/>
      <c r="GJY20" s="121"/>
      <c r="GJZ20" s="121"/>
      <c r="GKA20" s="121"/>
      <c r="GKB20" s="121"/>
      <c r="GKC20" s="121"/>
      <c r="GKD20" s="121"/>
      <c r="GKE20" s="121"/>
      <c r="GKF20" s="121"/>
      <c r="GKG20" s="121"/>
      <c r="GKH20" s="121"/>
      <c r="GKI20" s="121"/>
      <c r="GKJ20" s="121"/>
      <c r="GKK20" s="121"/>
      <c r="GKL20" s="121"/>
      <c r="GKM20" s="121"/>
      <c r="GKN20" s="121"/>
      <c r="GKO20" s="121"/>
      <c r="GKP20" s="121"/>
      <c r="GKQ20" s="121"/>
      <c r="GKR20" s="121"/>
      <c r="GKS20" s="121"/>
      <c r="GKT20" s="121"/>
      <c r="GKU20" s="121"/>
      <c r="GKV20" s="121"/>
      <c r="GKW20" s="121"/>
      <c r="GKX20" s="121"/>
      <c r="GKY20" s="121"/>
      <c r="GKZ20" s="121"/>
      <c r="GLA20" s="121"/>
      <c r="GLB20" s="121"/>
      <c r="GLC20" s="121"/>
      <c r="GLD20" s="121"/>
      <c r="GLE20" s="121"/>
      <c r="GLF20" s="121"/>
      <c r="GLG20" s="121"/>
      <c r="GLH20" s="121"/>
      <c r="GLI20" s="121"/>
      <c r="GLJ20" s="121"/>
      <c r="GLK20" s="121"/>
      <c r="GLL20" s="121"/>
      <c r="GLM20" s="121"/>
      <c r="GLN20" s="121"/>
      <c r="GLO20" s="121"/>
      <c r="GLP20" s="121"/>
      <c r="GLQ20" s="121"/>
      <c r="GLR20" s="121"/>
      <c r="GLS20" s="121"/>
      <c r="GLT20" s="121"/>
      <c r="GLU20" s="121"/>
      <c r="GLV20" s="121"/>
      <c r="GLW20" s="121"/>
      <c r="GLX20" s="121"/>
      <c r="GLY20" s="121"/>
      <c r="GLZ20" s="121"/>
      <c r="GMA20" s="121"/>
      <c r="GMB20" s="121"/>
      <c r="GMC20" s="121"/>
      <c r="GMD20" s="121"/>
      <c r="GME20" s="121"/>
      <c r="GMF20" s="121"/>
      <c r="GMG20" s="121"/>
      <c r="GMH20" s="121"/>
      <c r="GMI20" s="121"/>
      <c r="GMJ20" s="121"/>
      <c r="GMK20" s="121"/>
      <c r="GML20" s="121"/>
      <c r="GMM20" s="121"/>
      <c r="GMN20" s="121"/>
      <c r="GMO20" s="121"/>
      <c r="GMP20" s="121"/>
      <c r="GMQ20" s="121"/>
      <c r="GMR20" s="121"/>
      <c r="GMS20" s="121"/>
      <c r="GMT20" s="121"/>
      <c r="GMU20" s="121"/>
      <c r="GMV20" s="121"/>
      <c r="GMW20" s="121"/>
      <c r="GMX20" s="121"/>
      <c r="GMY20" s="121"/>
      <c r="GMZ20" s="121"/>
      <c r="GNA20" s="121"/>
      <c r="GNB20" s="121"/>
      <c r="GNC20" s="121"/>
      <c r="GND20" s="121"/>
      <c r="GNE20" s="121"/>
      <c r="GNF20" s="121"/>
      <c r="GNG20" s="121"/>
      <c r="GNH20" s="121"/>
      <c r="GNI20" s="121"/>
      <c r="GNJ20" s="121"/>
      <c r="GNK20" s="121"/>
      <c r="GNL20" s="121"/>
      <c r="GNM20" s="121"/>
      <c r="GNN20" s="121"/>
      <c r="GNO20" s="121"/>
      <c r="GNP20" s="121"/>
      <c r="GNQ20" s="121"/>
      <c r="GNR20" s="121"/>
      <c r="GNS20" s="121"/>
      <c r="GNT20" s="121"/>
      <c r="GNU20" s="121"/>
      <c r="GNV20" s="121"/>
      <c r="GNW20" s="121"/>
      <c r="GNX20" s="121"/>
      <c r="GNY20" s="121"/>
      <c r="GNZ20" s="121"/>
      <c r="GOA20" s="121"/>
      <c r="GOB20" s="121"/>
      <c r="GOC20" s="121"/>
      <c r="GOD20" s="121"/>
      <c r="GOE20" s="121"/>
      <c r="GOF20" s="121"/>
      <c r="GOG20" s="121"/>
      <c r="GOH20" s="121"/>
      <c r="GOI20" s="121"/>
      <c r="GOJ20" s="121"/>
      <c r="GOK20" s="121"/>
      <c r="GOL20" s="121"/>
      <c r="GOM20" s="121"/>
      <c r="GON20" s="121"/>
      <c r="GOO20" s="121"/>
      <c r="GOP20" s="121"/>
      <c r="GOQ20" s="121"/>
      <c r="GOR20" s="121"/>
      <c r="GOS20" s="121"/>
      <c r="GOT20" s="121"/>
      <c r="GOU20" s="121"/>
      <c r="GOV20" s="121"/>
      <c r="GOW20" s="121"/>
      <c r="GOX20" s="121"/>
      <c r="GOY20" s="121"/>
      <c r="GOZ20" s="121"/>
      <c r="GPA20" s="121"/>
      <c r="GPB20" s="121"/>
      <c r="GPC20" s="121"/>
      <c r="GPD20" s="121"/>
      <c r="GPE20" s="121"/>
      <c r="GPF20" s="121"/>
      <c r="GPG20" s="121"/>
      <c r="GPH20" s="121"/>
      <c r="GPI20" s="121"/>
      <c r="GPJ20" s="121"/>
      <c r="GPK20" s="121"/>
      <c r="GPL20" s="121"/>
      <c r="GPM20" s="121"/>
      <c r="GPN20" s="121"/>
      <c r="GPO20" s="121"/>
      <c r="GPP20" s="121"/>
      <c r="GPQ20" s="121"/>
      <c r="GPR20" s="121"/>
      <c r="GPS20" s="121"/>
      <c r="GPT20" s="121"/>
      <c r="GPU20" s="121"/>
      <c r="GPV20" s="121"/>
      <c r="GPW20" s="121"/>
      <c r="GPX20" s="121"/>
      <c r="GPY20" s="121"/>
      <c r="GPZ20" s="121"/>
      <c r="GQA20" s="121"/>
      <c r="GQB20" s="121"/>
      <c r="GQC20" s="121"/>
      <c r="GQD20" s="121"/>
      <c r="GQE20" s="121"/>
      <c r="GQF20" s="121"/>
      <c r="GQG20" s="121"/>
      <c r="GQH20" s="121"/>
      <c r="GQI20" s="121"/>
      <c r="GQJ20" s="121"/>
      <c r="GQK20" s="121"/>
      <c r="GQL20" s="121"/>
      <c r="GQM20" s="121"/>
      <c r="GQN20" s="121"/>
      <c r="GQO20" s="121"/>
      <c r="GQP20" s="121"/>
      <c r="GQQ20" s="121"/>
      <c r="GQR20" s="121"/>
      <c r="GQS20" s="121"/>
      <c r="GQT20" s="121"/>
      <c r="GQU20" s="121"/>
      <c r="GQV20" s="121"/>
      <c r="GQW20" s="121"/>
      <c r="GQX20" s="121"/>
      <c r="GQY20" s="121"/>
      <c r="GQZ20" s="121"/>
      <c r="GRA20" s="121"/>
      <c r="GRB20" s="121"/>
      <c r="GRC20" s="121"/>
      <c r="GRD20" s="121"/>
      <c r="GRE20" s="121"/>
      <c r="GRF20" s="121"/>
      <c r="GRG20" s="121"/>
      <c r="GRH20" s="121"/>
      <c r="GRI20" s="121"/>
      <c r="GRJ20" s="121"/>
      <c r="GRK20" s="121"/>
      <c r="GRL20" s="121"/>
      <c r="GRM20" s="121"/>
      <c r="GRN20" s="121"/>
      <c r="GRO20" s="121"/>
      <c r="GRP20" s="121"/>
      <c r="GRQ20" s="121"/>
      <c r="GRR20" s="121"/>
      <c r="GRS20" s="121"/>
      <c r="GRT20" s="121"/>
      <c r="GRU20" s="121"/>
      <c r="GRV20" s="121"/>
      <c r="GRW20" s="121"/>
      <c r="GRX20" s="121"/>
      <c r="GRY20" s="121"/>
      <c r="GRZ20" s="121"/>
      <c r="GSA20" s="121"/>
      <c r="GSB20" s="121"/>
      <c r="GSC20" s="121"/>
      <c r="GSD20" s="121"/>
      <c r="GSE20" s="121"/>
      <c r="GSF20" s="121"/>
      <c r="GSG20" s="121"/>
      <c r="GSH20" s="121"/>
      <c r="GSI20" s="121"/>
      <c r="GSJ20" s="121"/>
      <c r="GSK20" s="121"/>
      <c r="GSL20" s="121"/>
      <c r="GSM20" s="121"/>
      <c r="GSN20" s="121"/>
      <c r="GSO20" s="121"/>
      <c r="GSP20" s="121"/>
      <c r="GSQ20" s="121"/>
      <c r="GSR20" s="121"/>
      <c r="GSS20" s="121"/>
      <c r="GST20" s="121"/>
      <c r="GSU20" s="121"/>
      <c r="GSV20" s="121"/>
      <c r="GSW20" s="121"/>
      <c r="GSX20" s="121"/>
      <c r="GSY20" s="121"/>
      <c r="GSZ20" s="121"/>
      <c r="GTA20" s="121"/>
      <c r="GTB20" s="121"/>
      <c r="GTC20" s="121"/>
      <c r="GTD20" s="121"/>
      <c r="GTE20" s="121"/>
      <c r="GTF20" s="121"/>
      <c r="GTG20" s="121"/>
      <c r="GTH20" s="121"/>
      <c r="GTI20" s="121"/>
      <c r="GTJ20" s="121"/>
      <c r="GTK20" s="121"/>
      <c r="GTL20" s="121"/>
      <c r="GTM20" s="121"/>
      <c r="GTN20" s="121"/>
      <c r="GTO20" s="121"/>
      <c r="GTP20" s="121"/>
      <c r="GTQ20" s="121"/>
      <c r="GTR20" s="121"/>
      <c r="GTS20" s="121"/>
      <c r="GTT20" s="121"/>
      <c r="GTU20" s="121"/>
      <c r="GTV20" s="121"/>
      <c r="GTW20" s="121"/>
      <c r="GTX20" s="121"/>
      <c r="GTY20" s="121"/>
      <c r="GTZ20" s="121"/>
      <c r="GUA20" s="121"/>
      <c r="GUB20" s="121"/>
      <c r="GUC20" s="121"/>
      <c r="GUD20" s="121"/>
      <c r="GUE20" s="121"/>
      <c r="GUF20" s="121"/>
      <c r="GUG20" s="121"/>
      <c r="GUH20" s="121"/>
      <c r="GUI20" s="121"/>
      <c r="GUJ20" s="121"/>
      <c r="GUK20" s="121"/>
      <c r="GUL20" s="121"/>
      <c r="GUM20" s="121"/>
      <c r="GUN20" s="121"/>
      <c r="GUO20" s="121"/>
      <c r="GUP20" s="121"/>
      <c r="GUQ20" s="121"/>
      <c r="GUR20" s="121"/>
      <c r="GUS20" s="121"/>
      <c r="GUT20" s="121"/>
      <c r="GUU20" s="121"/>
      <c r="GUV20" s="121"/>
      <c r="GUW20" s="121"/>
      <c r="GUX20" s="121"/>
      <c r="GUY20" s="121"/>
      <c r="GUZ20" s="121"/>
      <c r="GVA20" s="121"/>
      <c r="GVB20" s="121"/>
      <c r="GVC20" s="121"/>
      <c r="GVD20" s="121"/>
      <c r="GVE20" s="121"/>
      <c r="GVF20" s="121"/>
      <c r="GVG20" s="121"/>
      <c r="GVH20" s="121"/>
      <c r="GVI20" s="121"/>
      <c r="GVJ20" s="121"/>
      <c r="GVK20" s="121"/>
      <c r="GVL20" s="121"/>
      <c r="GVM20" s="121"/>
      <c r="GVN20" s="121"/>
      <c r="GVO20" s="121"/>
      <c r="GVP20" s="121"/>
      <c r="GVQ20" s="121"/>
      <c r="GVR20" s="121"/>
      <c r="GVS20" s="121"/>
      <c r="GVT20" s="121"/>
      <c r="GVU20" s="121"/>
      <c r="GVV20" s="121"/>
      <c r="GVW20" s="121"/>
      <c r="GVX20" s="121"/>
      <c r="GVY20" s="121"/>
      <c r="GVZ20" s="121"/>
      <c r="GWA20" s="121"/>
      <c r="GWB20" s="121"/>
      <c r="GWC20" s="121"/>
      <c r="GWD20" s="121"/>
      <c r="GWE20" s="121"/>
      <c r="GWF20" s="121"/>
      <c r="GWG20" s="121"/>
      <c r="GWH20" s="121"/>
      <c r="GWI20" s="121"/>
      <c r="GWJ20" s="121"/>
      <c r="GWK20" s="121"/>
      <c r="GWL20" s="121"/>
      <c r="GWM20" s="121"/>
      <c r="GWN20" s="121"/>
      <c r="GWO20" s="121"/>
      <c r="GWP20" s="121"/>
      <c r="GWQ20" s="121"/>
      <c r="GWR20" s="121"/>
      <c r="GWS20" s="121"/>
      <c r="GWT20" s="121"/>
      <c r="GWU20" s="121"/>
      <c r="GWV20" s="121"/>
      <c r="GWW20" s="121"/>
      <c r="GWX20" s="121"/>
      <c r="GWY20" s="121"/>
      <c r="GWZ20" s="121"/>
      <c r="GXA20" s="121"/>
      <c r="GXB20" s="121"/>
      <c r="GXC20" s="121"/>
      <c r="GXD20" s="121"/>
      <c r="GXE20" s="121"/>
      <c r="GXF20" s="121"/>
      <c r="GXG20" s="121"/>
      <c r="GXH20" s="121"/>
      <c r="GXI20" s="121"/>
      <c r="GXJ20" s="121"/>
      <c r="GXK20" s="121"/>
      <c r="GXL20" s="121"/>
      <c r="GXM20" s="121"/>
      <c r="GXN20" s="121"/>
      <c r="GXO20" s="121"/>
      <c r="GXP20" s="121"/>
      <c r="GXQ20" s="121"/>
      <c r="GXR20" s="121"/>
      <c r="GXS20" s="121"/>
      <c r="GXT20" s="121"/>
      <c r="GXU20" s="121"/>
      <c r="GXV20" s="121"/>
      <c r="GXW20" s="121"/>
      <c r="GXX20" s="121"/>
      <c r="GXY20" s="121"/>
      <c r="GXZ20" s="121"/>
      <c r="GYA20" s="121"/>
      <c r="GYB20" s="121"/>
      <c r="GYC20" s="121"/>
      <c r="GYD20" s="121"/>
      <c r="GYE20" s="121"/>
      <c r="GYF20" s="121"/>
      <c r="GYG20" s="121"/>
      <c r="GYH20" s="121"/>
      <c r="GYI20" s="121"/>
      <c r="GYJ20" s="121"/>
      <c r="GYK20" s="121"/>
      <c r="GYL20" s="121"/>
      <c r="GYM20" s="121"/>
      <c r="GYN20" s="121"/>
      <c r="GYO20" s="121"/>
      <c r="GYP20" s="121"/>
      <c r="GYQ20" s="121"/>
      <c r="GYR20" s="121"/>
      <c r="GYS20" s="121"/>
      <c r="GYT20" s="121"/>
      <c r="GYU20" s="121"/>
      <c r="GYV20" s="121"/>
      <c r="GYW20" s="121"/>
      <c r="GYX20" s="121"/>
      <c r="GYY20" s="121"/>
      <c r="GYZ20" s="121"/>
      <c r="GZA20" s="121"/>
      <c r="GZB20" s="121"/>
      <c r="GZC20" s="121"/>
      <c r="GZD20" s="121"/>
      <c r="GZE20" s="121"/>
      <c r="GZF20" s="121"/>
      <c r="GZG20" s="121"/>
      <c r="GZH20" s="121"/>
      <c r="GZI20" s="121"/>
      <c r="GZJ20" s="121"/>
      <c r="GZK20" s="121"/>
      <c r="GZL20" s="121"/>
      <c r="GZM20" s="121"/>
      <c r="GZN20" s="121"/>
      <c r="GZO20" s="121"/>
      <c r="GZP20" s="121"/>
      <c r="GZQ20" s="121"/>
      <c r="GZR20" s="121"/>
      <c r="GZS20" s="121"/>
      <c r="GZT20" s="121"/>
      <c r="GZU20" s="121"/>
      <c r="GZV20" s="121"/>
      <c r="GZW20" s="121"/>
      <c r="GZX20" s="121"/>
      <c r="GZY20" s="121"/>
      <c r="GZZ20" s="121"/>
      <c r="HAA20" s="121"/>
      <c r="HAB20" s="121"/>
      <c r="HAC20" s="121"/>
      <c r="HAD20" s="121"/>
      <c r="HAE20" s="121"/>
      <c r="HAF20" s="121"/>
      <c r="HAG20" s="121"/>
      <c r="HAH20" s="121"/>
      <c r="HAI20" s="121"/>
      <c r="HAJ20" s="121"/>
      <c r="HAK20" s="121"/>
      <c r="HAL20" s="121"/>
      <c r="HAM20" s="121"/>
      <c r="HAN20" s="121"/>
      <c r="HAO20" s="121"/>
      <c r="HAP20" s="121"/>
      <c r="HAQ20" s="121"/>
      <c r="HAR20" s="121"/>
      <c r="HAS20" s="121"/>
      <c r="HAT20" s="121"/>
      <c r="HAU20" s="121"/>
      <c r="HAV20" s="121"/>
      <c r="HAW20" s="121"/>
      <c r="HAX20" s="121"/>
      <c r="HAY20" s="121"/>
      <c r="HAZ20" s="121"/>
      <c r="HBA20" s="121"/>
      <c r="HBB20" s="121"/>
      <c r="HBC20" s="121"/>
      <c r="HBD20" s="121"/>
      <c r="HBE20" s="121"/>
      <c r="HBF20" s="121"/>
      <c r="HBG20" s="121"/>
      <c r="HBH20" s="121"/>
      <c r="HBI20" s="121"/>
      <c r="HBJ20" s="121"/>
      <c r="HBK20" s="121"/>
      <c r="HBL20" s="121"/>
      <c r="HBM20" s="121"/>
      <c r="HBN20" s="121"/>
      <c r="HBO20" s="121"/>
      <c r="HBP20" s="121"/>
      <c r="HBQ20" s="121"/>
      <c r="HBR20" s="121"/>
      <c r="HBS20" s="121"/>
      <c r="HBT20" s="121"/>
      <c r="HBU20" s="121"/>
      <c r="HBV20" s="121"/>
      <c r="HBW20" s="121"/>
      <c r="HBX20" s="121"/>
      <c r="HBY20" s="121"/>
      <c r="HBZ20" s="121"/>
      <c r="HCA20" s="121"/>
      <c r="HCB20" s="121"/>
      <c r="HCC20" s="121"/>
      <c r="HCD20" s="121"/>
      <c r="HCE20" s="121"/>
      <c r="HCF20" s="121"/>
      <c r="HCG20" s="121"/>
      <c r="HCH20" s="121"/>
      <c r="HCI20" s="121"/>
      <c r="HCJ20" s="121"/>
      <c r="HCK20" s="121"/>
      <c r="HCL20" s="121"/>
      <c r="HCM20" s="121"/>
      <c r="HCN20" s="121"/>
      <c r="HCO20" s="121"/>
      <c r="HCP20" s="121"/>
      <c r="HCQ20" s="121"/>
      <c r="HCR20" s="121"/>
      <c r="HCS20" s="121"/>
      <c r="HCT20" s="121"/>
      <c r="HCU20" s="121"/>
      <c r="HCV20" s="121"/>
      <c r="HCW20" s="121"/>
      <c r="HCX20" s="121"/>
      <c r="HCY20" s="121"/>
      <c r="HCZ20" s="121"/>
      <c r="HDA20" s="121"/>
      <c r="HDB20" s="121"/>
      <c r="HDC20" s="121"/>
      <c r="HDD20" s="121"/>
      <c r="HDE20" s="121"/>
      <c r="HDF20" s="121"/>
      <c r="HDG20" s="121"/>
      <c r="HDH20" s="121"/>
      <c r="HDI20" s="121"/>
      <c r="HDJ20" s="121"/>
      <c r="HDK20" s="121"/>
      <c r="HDL20" s="121"/>
      <c r="HDM20" s="121"/>
      <c r="HDN20" s="121"/>
      <c r="HDO20" s="121"/>
      <c r="HDP20" s="121"/>
      <c r="HDQ20" s="121"/>
      <c r="HDR20" s="121"/>
      <c r="HDS20" s="121"/>
      <c r="HDT20" s="121"/>
      <c r="HDU20" s="121"/>
      <c r="HDV20" s="121"/>
      <c r="HDW20" s="121"/>
      <c r="HDX20" s="121"/>
      <c r="HDY20" s="121"/>
      <c r="HDZ20" s="121"/>
      <c r="HEA20" s="121"/>
      <c r="HEB20" s="121"/>
      <c r="HEC20" s="121"/>
      <c r="HED20" s="121"/>
      <c r="HEE20" s="121"/>
      <c r="HEF20" s="121"/>
      <c r="HEG20" s="121"/>
      <c r="HEH20" s="121"/>
      <c r="HEI20" s="121"/>
      <c r="HEJ20" s="121"/>
      <c r="HEK20" s="121"/>
      <c r="HEL20" s="121"/>
      <c r="HEM20" s="121"/>
      <c r="HEN20" s="121"/>
      <c r="HEO20" s="121"/>
      <c r="HEP20" s="121"/>
      <c r="HEQ20" s="121"/>
      <c r="HER20" s="121"/>
      <c r="HES20" s="121"/>
      <c r="HET20" s="121"/>
      <c r="HEU20" s="121"/>
      <c r="HEV20" s="121"/>
      <c r="HEW20" s="121"/>
      <c r="HEX20" s="121"/>
      <c r="HEY20" s="121"/>
      <c r="HEZ20" s="121"/>
      <c r="HFA20" s="121"/>
      <c r="HFB20" s="121"/>
      <c r="HFC20" s="121"/>
      <c r="HFD20" s="121"/>
      <c r="HFE20" s="121"/>
      <c r="HFF20" s="121"/>
      <c r="HFG20" s="121"/>
      <c r="HFH20" s="121"/>
      <c r="HFI20" s="121"/>
      <c r="HFJ20" s="121"/>
      <c r="HFK20" s="121"/>
      <c r="HFL20" s="121"/>
      <c r="HFM20" s="121"/>
      <c r="HFN20" s="121"/>
      <c r="HFO20" s="121"/>
      <c r="HFP20" s="121"/>
      <c r="HFQ20" s="121"/>
      <c r="HFR20" s="121"/>
      <c r="HFS20" s="121"/>
      <c r="HFT20" s="121"/>
      <c r="HFU20" s="121"/>
      <c r="HFV20" s="121"/>
      <c r="HFW20" s="121"/>
      <c r="HFX20" s="121"/>
      <c r="HFY20" s="121"/>
      <c r="HFZ20" s="121"/>
      <c r="HGA20" s="121"/>
      <c r="HGB20" s="121"/>
      <c r="HGC20" s="121"/>
      <c r="HGD20" s="121"/>
      <c r="HGE20" s="121"/>
      <c r="HGF20" s="121"/>
      <c r="HGG20" s="121"/>
      <c r="HGH20" s="121"/>
      <c r="HGI20" s="121"/>
      <c r="HGJ20" s="121"/>
      <c r="HGK20" s="121"/>
      <c r="HGL20" s="121"/>
      <c r="HGM20" s="121"/>
      <c r="HGN20" s="121"/>
      <c r="HGO20" s="121"/>
      <c r="HGP20" s="121"/>
      <c r="HGQ20" s="121"/>
      <c r="HGR20" s="121"/>
      <c r="HGS20" s="121"/>
      <c r="HGT20" s="121"/>
      <c r="HGU20" s="121"/>
      <c r="HGV20" s="121"/>
      <c r="HGW20" s="121"/>
      <c r="HGX20" s="121"/>
      <c r="HGY20" s="121"/>
      <c r="HGZ20" s="121"/>
      <c r="HHA20" s="121"/>
      <c r="HHB20" s="121"/>
      <c r="HHC20" s="121"/>
      <c r="HHD20" s="121"/>
      <c r="HHE20" s="121"/>
      <c r="HHF20" s="121"/>
      <c r="HHG20" s="121"/>
      <c r="HHH20" s="121"/>
      <c r="HHI20" s="121"/>
      <c r="HHJ20" s="121"/>
      <c r="HHK20" s="121"/>
      <c r="HHL20" s="121"/>
      <c r="HHM20" s="121"/>
      <c r="HHN20" s="121"/>
      <c r="HHO20" s="121"/>
      <c r="HHP20" s="121"/>
      <c r="HHQ20" s="121"/>
      <c r="HHR20" s="121"/>
      <c r="HHS20" s="121"/>
      <c r="HHT20" s="121"/>
      <c r="HHU20" s="121"/>
      <c r="HHV20" s="121"/>
      <c r="HHW20" s="121"/>
      <c r="HHX20" s="121"/>
      <c r="HHY20" s="121"/>
      <c r="HHZ20" s="121"/>
      <c r="HIA20" s="121"/>
      <c r="HIB20" s="121"/>
      <c r="HIC20" s="121"/>
      <c r="HID20" s="121"/>
      <c r="HIE20" s="121"/>
      <c r="HIF20" s="121"/>
      <c r="HIG20" s="121"/>
      <c r="HIH20" s="121"/>
      <c r="HII20" s="121"/>
      <c r="HIJ20" s="121"/>
      <c r="HIK20" s="121"/>
      <c r="HIL20" s="121"/>
      <c r="HIM20" s="121"/>
      <c r="HIN20" s="121"/>
      <c r="HIO20" s="121"/>
      <c r="HIP20" s="121"/>
      <c r="HIQ20" s="121"/>
      <c r="HIR20" s="121"/>
      <c r="HIS20" s="121"/>
      <c r="HIT20" s="121"/>
      <c r="HIU20" s="121"/>
      <c r="HIV20" s="121"/>
      <c r="HIW20" s="121"/>
      <c r="HIX20" s="121"/>
      <c r="HIY20" s="121"/>
      <c r="HIZ20" s="121"/>
      <c r="HJA20" s="121"/>
      <c r="HJB20" s="121"/>
      <c r="HJC20" s="121"/>
      <c r="HJD20" s="121"/>
      <c r="HJE20" s="121"/>
      <c r="HJF20" s="121"/>
      <c r="HJG20" s="121"/>
      <c r="HJH20" s="121"/>
      <c r="HJI20" s="121"/>
      <c r="HJJ20" s="121"/>
      <c r="HJK20" s="121"/>
      <c r="HJL20" s="121"/>
      <c r="HJM20" s="121"/>
      <c r="HJN20" s="121"/>
      <c r="HJO20" s="121"/>
      <c r="HJP20" s="121"/>
      <c r="HJQ20" s="121"/>
      <c r="HJR20" s="121"/>
      <c r="HJS20" s="121"/>
      <c r="HJT20" s="121"/>
      <c r="HJU20" s="121"/>
      <c r="HJV20" s="121"/>
      <c r="HJW20" s="121"/>
      <c r="HJX20" s="121"/>
      <c r="HJY20" s="121"/>
      <c r="HJZ20" s="121"/>
      <c r="HKA20" s="121"/>
      <c r="HKB20" s="121"/>
      <c r="HKC20" s="121"/>
      <c r="HKD20" s="121"/>
      <c r="HKE20" s="121"/>
      <c r="HKF20" s="121"/>
      <c r="HKG20" s="121"/>
      <c r="HKH20" s="121"/>
      <c r="HKI20" s="121"/>
      <c r="HKJ20" s="121"/>
      <c r="HKK20" s="121"/>
      <c r="HKL20" s="121"/>
      <c r="HKM20" s="121"/>
      <c r="HKN20" s="121"/>
      <c r="HKO20" s="121"/>
      <c r="HKP20" s="121"/>
      <c r="HKQ20" s="121"/>
      <c r="HKR20" s="121"/>
      <c r="HKS20" s="121"/>
      <c r="HKT20" s="121"/>
      <c r="HKU20" s="121"/>
      <c r="HKV20" s="121"/>
      <c r="HKW20" s="121"/>
      <c r="HKX20" s="121"/>
      <c r="HKY20" s="121"/>
      <c r="HKZ20" s="121"/>
      <c r="HLA20" s="121"/>
      <c r="HLB20" s="121"/>
      <c r="HLC20" s="121"/>
      <c r="HLD20" s="121"/>
      <c r="HLE20" s="121"/>
      <c r="HLF20" s="121"/>
      <c r="HLG20" s="121"/>
      <c r="HLH20" s="121"/>
      <c r="HLI20" s="121"/>
      <c r="HLJ20" s="121"/>
      <c r="HLK20" s="121"/>
      <c r="HLL20" s="121"/>
      <c r="HLM20" s="121"/>
      <c r="HLN20" s="121"/>
      <c r="HLO20" s="121"/>
      <c r="HLP20" s="121"/>
      <c r="HLQ20" s="121"/>
      <c r="HLR20" s="121"/>
      <c r="HLS20" s="121"/>
      <c r="HLT20" s="121"/>
      <c r="HLU20" s="121"/>
      <c r="HLV20" s="121"/>
      <c r="HLW20" s="121"/>
      <c r="HLX20" s="121"/>
      <c r="HLY20" s="121"/>
      <c r="HLZ20" s="121"/>
      <c r="HMA20" s="121"/>
      <c r="HMB20" s="121"/>
      <c r="HMC20" s="121"/>
      <c r="HMD20" s="121"/>
      <c r="HME20" s="121"/>
      <c r="HMF20" s="121"/>
      <c r="HMG20" s="121"/>
      <c r="HMH20" s="121"/>
      <c r="HMI20" s="121"/>
      <c r="HMJ20" s="121"/>
      <c r="HMK20" s="121"/>
      <c r="HML20" s="121"/>
      <c r="HMM20" s="121"/>
      <c r="HMN20" s="121"/>
      <c r="HMO20" s="121"/>
      <c r="HMP20" s="121"/>
      <c r="HMQ20" s="121"/>
      <c r="HMR20" s="121"/>
      <c r="HMS20" s="121"/>
      <c r="HMT20" s="121"/>
      <c r="HMU20" s="121"/>
      <c r="HMV20" s="121"/>
      <c r="HMW20" s="121"/>
      <c r="HMX20" s="121"/>
      <c r="HMY20" s="121"/>
      <c r="HMZ20" s="121"/>
      <c r="HNA20" s="121"/>
      <c r="HNB20" s="121"/>
      <c r="HNC20" s="121"/>
      <c r="HND20" s="121"/>
      <c r="HNE20" s="121"/>
      <c r="HNF20" s="121"/>
      <c r="HNG20" s="121"/>
      <c r="HNH20" s="121"/>
      <c r="HNI20" s="121"/>
      <c r="HNJ20" s="121"/>
      <c r="HNK20" s="121"/>
      <c r="HNL20" s="121"/>
      <c r="HNM20" s="121"/>
      <c r="HNN20" s="121"/>
      <c r="HNO20" s="121"/>
      <c r="HNP20" s="121"/>
      <c r="HNQ20" s="121"/>
      <c r="HNR20" s="121"/>
      <c r="HNS20" s="121"/>
      <c r="HNT20" s="121"/>
      <c r="HNU20" s="121"/>
      <c r="HNV20" s="121"/>
      <c r="HNW20" s="121"/>
      <c r="HNX20" s="121"/>
      <c r="HNY20" s="121"/>
      <c r="HNZ20" s="121"/>
      <c r="HOA20" s="121"/>
      <c r="HOB20" s="121"/>
      <c r="HOC20" s="121"/>
      <c r="HOD20" s="121"/>
      <c r="HOE20" s="121"/>
      <c r="HOF20" s="121"/>
      <c r="HOG20" s="121"/>
      <c r="HOH20" s="121"/>
      <c r="HOI20" s="121"/>
      <c r="HOJ20" s="121"/>
      <c r="HOK20" s="121"/>
      <c r="HOL20" s="121"/>
      <c r="HOM20" s="121"/>
      <c r="HON20" s="121"/>
      <c r="HOO20" s="121"/>
      <c r="HOP20" s="121"/>
      <c r="HOQ20" s="121"/>
      <c r="HOR20" s="121"/>
      <c r="HOS20" s="121"/>
      <c r="HOT20" s="121"/>
      <c r="HOU20" s="121"/>
      <c r="HOV20" s="121"/>
      <c r="HOW20" s="121"/>
      <c r="HOX20" s="121"/>
      <c r="HOY20" s="121"/>
      <c r="HOZ20" s="121"/>
      <c r="HPA20" s="121"/>
      <c r="HPB20" s="121"/>
      <c r="HPC20" s="121"/>
      <c r="HPD20" s="121"/>
      <c r="HPE20" s="121"/>
      <c r="HPF20" s="121"/>
      <c r="HPG20" s="121"/>
      <c r="HPH20" s="121"/>
      <c r="HPI20" s="121"/>
      <c r="HPJ20" s="121"/>
      <c r="HPK20" s="121"/>
      <c r="HPL20" s="121"/>
      <c r="HPM20" s="121"/>
      <c r="HPN20" s="121"/>
      <c r="HPO20" s="121"/>
      <c r="HPP20" s="121"/>
      <c r="HPQ20" s="121"/>
      <c r="HPR20" s="121"/>
      <c r="HPS20" s="121"/>
      <c r="HPT20" s="121"/>
      <c r="HPU20" s="121"/>
      <c r="HPV20" s="121"/>
      <c r="HPW20" s="121"/>
      <c r="HPX20" s="121"/>
      <c r="HPY20" s="121"/>
      <c r="HPZ20" s="121"/>
      <c r="HQA20" s="121"/>
      <c r="HQB20" s="121"/>
      <c r="HQC20" s="121"/>
      <c r="HQD20" s="121"/>
      <c r="HQE20" s="121"/>
      <c r="HQF20" s="121"/>
      <c r="HQG20" s="121"/>
      <c r="HQH20" s="121"/>
      <c r="HQI20" s="121"/>
      <c r="HQJ20" s="121"/>
      <c r="HQK20" s="121"/>
      <c r="HQL20" s="121"/>
      <c r="HQM20" s="121"/>
      <c r="HQN20" s="121"/>
      <c r="HQO20" s="121"/>
      <c r="HQP20" s="121"/>
      <c r="HQQ20" s="121"/>
      <c r="HQR20" s="121"/>
      <c r="HQS20" s="121"/>
      <c r="HQT20" s="121"/>
      <c r="HQU20" s="121"/>
      <c r="HQV20" s="121"/>
      <c r="HQW20" s="121"/>
      <c r="HQX20" s="121"/>
      <c r="HQY20" s="121"/>
      <c r="HQZ20" s="121"/>
      <c r="HRA20" s="121"/>
      <c r="HRB20" s="121"/>
      <c r="HRC20" s="121"/>
      <c r="HRD20" s="121"/>
      <c r="HRE20" s="121"/>
      <c r="HRF20" s="121"/>
      <c r="HRG20" s="121"/>
      <c r="HRH20" s="121"/>
      <c r="HRI20" s="121"/>
      <c r="HRJ20" s="121"/>
      <c r="HRK20" s="121"/>
      <c r="HRL20" s="121"/>
      <c r="HRM20" s="121"/>
      <c r="HRN20" s="121"/>
      <c r="HRO20" s="121"/>
      <c r="HRP20" s="121"/>
      <c r="HRQ20" s="121"/>
      <c r="HRR20" s="121"/>
      <c r="HRS20" s="121"/>
      <c r="HRT20" s="121"/>
      <c r="HRU20" s="121"/>
      <c r="HRV20" s="121"/>
      <c r="HRW20" s="121"/>
      <c r="HRX20" s="121"/>
      <c r="HRY20" s="121"/>
      <c r="HRZ20" s="121"/>
      <c r="HSA20" s="121"/>
      <c r="HSB20" s="121"/>
      <c r="HSC20" s="121"/>
      <c r="HSD20" s="121"/>
      <c r="HSE20" s="121"/>
      <c r="HSF20" s="121"/>
      <c r="HSG20" s="121"/>
      <c r="HSH20" s="121"/>
      <c r="HSI20" s="121"/>
      <c r="HSJ20" s="121"/>
      <c r="HSK20" s="121"/>
      <c r="HSL20" s="121"/>
      <c r="HSM20" s="121"/>
      <c r="HSN20" s="121"/>
      <c r="HSO20" s="121"/>
      <c r="HSP20" s="121"/>
      <c r="HSQ20" s="121"/>
      <c r="HSR20" s="121"/>
      <c r="HSS20" s="121"/>
      <c r="HST20" s="121"/>
      <c r="HSU20" s="121"/>
      <c r="HSV20" s="121"/>
      <c r="HSW20" s="121"/>
      <c r="HSX20" s="121"/>
      <c r="HSY20" s="121"/>
      <c r="HSZ20" s="121"/>
      <c r="HTA20" s="121"/>
      <c r="HTB20" s="121"/>
      <c r="HTC20" s="121"/>
      <c r="HTD20" s="121"/>
      <c r="HTE20" s="121"/>
      <c r="HTF20" s="121"/>
      <c r="HTG20" s="121"/>
      <c r="HTH20" s="121"/>
      <c r="HTI20" s="121"/>
      <c r="HTJ20" s="121"/>
      <c r="HTK20" s="121"/>
      <c r="HTL20" s="121"/>
      <c r="HTM20" s="121"/>
      <c r="HTN20" s="121"/>
      <c r="HTO20" s="121"/>
      <c r="HTP20" s="121"/>
      <c r="HTQ20" s="121"/>
      <c r="HTR20" s="121"/>
      <c r="HTS20" s="121"/>
      <c r="HTT20" s="121"/>
      <c r="HTU20" s="121"/>
      <c r="HTV20" s="121"/>
      <c r="HTW20" s="121"/>
      <c r="HTX20" s="121"/>
      <c r="HTY20" s="121"/>
      <c r="HTZ20" s="121"/>
      <c r="HUA20" s="121"/>
      <c r="HUB20" s="121"/>
      <c r="HUC20" s="121"/>
      <c r="HUD20" s="121"/>
      <c r="HUE20" s="121"/>
      <c r="HUF20" s="121"/>
      <c r="HUG20" s="121"/>
      <c r="HUH20" s="121"/>
      <c r="HUI20" s="121"/>
      <c r="HUJ20" s="121"/>
      <c r="HUK20" s="121"/>
      <c r="HUL20" s="121"/>
      <c r="HUM20" s="121"/>
      <c r="HUN20" s="121"/>
      <c r="HUO20" s="121"/>
      <c r="HUP20" s="121"/>
      <c r="HUQ20" s="121"/>
      <c r="HUR20" s="121"/>
      <c r="HUS20" s="121"/>
      <c r="HUT20" s="121"/>
      <c r="HUU20" s="121"/>
      <c r="HUV20" s="121"/>
      <c r="HUW20" s="121"/>
      <c r="HUX20" s="121"/>
      <c r="HUY20" s="121"/>
      <c r="HUZ20" s="121"/>
      <c r="HVA20" s="121"/>
      <c r="HVB20" s="121"/>
      <c r="HVC20" s="121"/>
      <c r="HVD20" s="121"/>
      <c r="HVE20" s="121"/>
      <c r="HVF20" s="121"/>
      <c r="HVG20" s="121"/>
      <c r="HVH20" s="121"/>
      <c r="HVI20" s="121"/>
      <c r="HVJ20" s="121"/>
      <c r="HVK20" s="121"/>
      <c r="HVL20" s="121"/>
      <c r="HVM20" s="121"/>
      <c r="HVN20" s="121"/>
      <c r="HVO20" s="121"/>
      <c r="HVP20" s="121"/>
      <c r="HVQ20" s="121"/>
      <c r="HVR20" s="121"/>
      <c r="HVS20" s="121"/>
      <c r="HVT20" s="121"/>
      <c r="HVU20" s="121"/>
      <c r="HVV20" s="121"/>
      <c r="HVW20" s="121"/>
      <c r="HVX20" s="121"/>
      <c r="HVY20" s="121"/>
      <c r="HVZ20" s="121"/>
      <c r="HWA20" s="121"/>
      <c r="HWB20" s="121"/>
      <c r="HWC20" s="121"/>
      <c r="HWD20" s="121"/>
      <c r="HWE20" s="121"/>
      <c r="HWF20" s="121"/>
      <c r="HWG20" s="121"/>
      <c r="HWH20" s="121"/>
      <c r="HWI20" s="121"/>
      <c r="HWJ20" s="121"/>
      <c r="HWK20" s="121"/>
      <c r="HWL20" s="121"/>
      <c r="HWM20" s="121"/>
      <c r="HWN20" s="121"/>
      <c r="HWO20" s="121"/>
      <c r="HWP20" s="121"/>
      <c r="HWQ20" s="121"/>
      <c r="HWR20" s="121"/>
      <c r="HWS20" s="121"/>
      <c r="HWT20" s="121"/>
      <c r="HWU20" s="121"/>
      <c r="HWV20" s="121"/>
      <c r="HWW20" s="121"/>
      <c r="HWX20" s="121"/>
      <c r="HWY20" s="121"/>
      <c r="HWZ20" s="121"/>
      <c r="HXA20" s="121"/>
      <c r="HXB20" s="121"/>
      <c r="HXC20" s="121"/>
      <c r="HXD20" s="121"/>
      <c r="HXE20" s="121"/>
      <c r="HXF20" s="121"/>
      <c r="HXG20" s="121"/>
      <c r="HXH20" s="121"/>
      <c r="HXI20" s="121"/>
      <c r="HXJ20" s="121"/>
      <c r="HXK20" s="121"/>
      <c r="HXL20" s="121"/>
      <c r="HXM20" s="121"/>
      <c r="HXN20" s="121"/>
      <c r="HXO20" s="121"/>
      <c r="HXP20" s="121"/>
      <c r="HXQ20" s="121"/>
      <c r="HXR20" s="121"/>
      <c r="HXS20" s="121"/>
      <c r="HXT20" s="121"/>
      <c r="HXU20" s="121"/>
      <c r="HXV20" s="121"/>
      <c r="HXW20" s="121"/>
      <c r="HXX20" s="121"/>
      <c r="HXY20" s="121"/>
      <c r="HXZ20" s="121"/>
      <c r="HYA20" s="121"/>
      <c r="HYB20" s="121"/>
      <c r="HYC20" s="121"/>
      <c r="HYD20" s="121"/>
      <c r="HYE20" s="121"/>
      <c r="HYF20" s="121"/>
      <c r="HYG20" s="121"/>
      <c r="HYH20" s="121"/>
      <c r="HYI20" s="121"/>
      <c r="HYJ20" s="121"/>
      <c r="HYK20" s="121"/>
      <c r="HYL20" s="121"/>
      <c r="HYM20" s="121"/>
      <c r="HYN20" s="121"/>
      <c r="HYO20" s="121"/>
      <c r="HYP20" s="121"/>
      <c r="HYQ20" s="121"/>
      <c r="HYR20" s="121"/>
      <c r="HYS20" s="121"/>
      <c r="HYT20" s="121"/>
      <c r="HYU20" s="121"/>
      <c r="HYV20" s="121"/>
      <c r="HYW20" s="121"/>
      <c r="HYX20" s="121"/>
      <c r="HYY20" s="121"/>
      <c r="HYZ20" s="121"/>
      <c r="HZA20" s="121"/>
      <c r="HZB20" s="121"/>
      <c r="HZC20" s="121"/>
      <c r="HZD20" s="121"/>
      <c r="HZE20" s="121"/>
      <c r="HZF20" s="121"/>
      <c r="HZG20" s="121"/>
      <c r="HZH20" s="121"/>
      <c r="HZI20" s="121"/>
      <c r="HZJ20" s="121"/>
      <c r="HZK20" s="121"/>
      <c r="HZL20" s="121"/>
      <c r="HZM20" s="121"/>
      <c r="HZN20" s="121"/>
      <c r="HZO20" s="121"/>
      <c r="HZP20" s="121"/>
      <c r="HZQ20" s="121"/>
      <c r="HZR20" s="121"/>
      <c r="HZS20" s="121"/>
      <c r="HZT20" s="121"/>
      <c r="HZU20" s="121"/>
      <c r="HZV20" s="121"/>
      <c r="HZW20" s="121"/>
      <c r="HZX20" s="121"/>
      <c r="HZY20" s="121"/>
      <c r="HZZ20" s="121"/>
      <c r="IAA20" s="121"/>
      <c r="IAB20" s="121"/>
      <c r="IAC20" s="121"/>
      <c r="IAD20" s="121"/>
      <c r="IAE20" s="121"/>
      <c r="IAF20" s="121"/>
      <c r="IAG20" s="121"/>
      <c r="IAH20" s="121"/>
      <c r="IAI20" s="121"/>
      <c r="IAJ20" s="121"/>
      <c r="IAK20" s="121"/>
      <c r="IAL20" s="121"/>
      <c r="IAM20" s="121"/>
      <c r="IAN20" s="121"/>
      <c r="IAO20" s="121"/>
      <c r="IAP20" s="121"/>
      <c r="IAQ20" s="121"/>
      <c r="IAR20" s="121"/>
      <c r="IAS20" s="121"/>
      <c r="IAT20" s="121"/>
      <c r="IAU20" s="121"/>
      <c r="IAV20" s="121"/>
      <c r="IAW20" s="121"/>
      <c r="IAX20" s="121"/>
      <c r="IAY20" s="121"/>
      <c r="IAZ20" s="121"/>
      <c r="IBA20" s="121"/>
      <c r="IBB20" s="121"/>
      <c r="IBC20" s="121"/>
      <c r="IBD20" s="121"/>
      <c r="IBE20" s="121"/>
      <c r="IBF20" s="121"/>
      <c r="IBG20" s="121"/>
      <c r="IBH20" s="121"/>
      <c r="IBI20" s="121"/>
      <c r="IBJ20" s="121"/>
      <c r="IBK20" s="121"/>
      <c r="IBL20" s="121"/>
      <c r="IBM20" s="121"/>
      <c r="IBN20" s="121"/>
      <c r="IBO20" s="121"/>
      <c r="IBP20" s="121"/>
      <c r="IBQ20" s="121"/>
      <c r="IBR20" s="121"/>
      <c r="IBS20" s="121"/>
      <c r="IBT20" s="121"/>
      <c r="IBU20" s="121"/>
      <c r="IBV20" s="121"/>
      <c r="IBW20" s="121"/>
      <c r="IBX20" s="121"/>
      <c r="IBY20" s="121"/>
      <c r="IBZ20" s="121"/>
      <c r="ICA20" s="121"/>
      <c r="ICB20" s="121"/>
      <c r="ICC20" s="121"/>
      <c r="ICD20" s="121"/>
      <c r="ICE20" s="121"/>
      <c r="ICF20" s="121"/>
      <c r="ICG20" s="121"/>
      <c r="ICH20" s="121"/>
      <c r="ICI20" s="121"/>
      <c r="ICJ20" s="121"/>
      <c r="ICK20" s="121"/>
      <c r="ICL20" s="121"/>
      <c r="ICM20" s="121"/>
      <c r="ICN20" s="121"/>
      <c r="ICO20" s="121"/>
      <c r="ICP20" s="121"/>
      <c r="ICQ20" s="121"/>
      <c r="ICR20" s="121"/>
      <c r="ICS20" s="121"/>
      <c r="ICT20" s="121"/>
      <c r="ICU20" s="121"/>
      <c r="ICV20" s="121"/>
      <c r="ICW20" s="121"/>
      <c r="ICX20" s="121"/>
      <c r="ICY20" s="121"/>
      <c r="ICZ20" s="121"/>
      <c r="IDA20" s="121"/>
      <c r="IDB20" s="121"/>
      <c r="IDC20" s="121"/>
      <c r="IDD20" s="121"/>
      <c r="IDE20" s="121"/>
      <c r="IDF20" s="121"/>
      <c r="IDG20" s="121"/>
      <c r="IDH20" s="121"/>
      <c r="IDI20" s="121"/>
      <c r="IDJ20" s="121"/>
      <c r="IDK20" s="121"/>
      <c r="IDL20" s="121"/>
      <c r="IDM20" s="121"/>
      <c r="IDN20" s="121"/>
      <c r="IDO20" s="121"/>
      <c r="IDP20" s="121"/>
      <c r="IDQ20" s="121"/>
      <c r="IDR20" s="121"/>
      <c r="IDS20" s="121"/>
      <c r="IDT20" s="121"/>
      <c r="IDU20" s="121"/>
      <c r="IDV20" s="121"/>
      <c r="IDW20" s="121"/>
      <c r="IDX20" s="121"/>
      <c r="IDY20" s="121"/>
      <c r="IDZ20" s="121"/>
      <c r="IEA20" s="121"/>
      <c r="IEB20" s="121"/>
      <c r="IEC20" s="121"/>
      <c r="IED20" s="121"/>
      <c r="IEE20" s="121"/>
      <c r="IEF20" s="121"/>
      <c r="IEG20" s="121"/>
      <c r="IEH20" s="121"/>
      <c r="IEI20" s="121"/>
      <c r="IEJ20" s="121"/>
      <c r="IEK20" s="121"/>
      <c r="IEL20" s="121"/>
      <c r="IEM20" s="121"/>
      <c r="IEN20" s="121"/>
      <c r="IEO20" s="121"/>
      <c r="IEP20" s="121"/>
      <c r="IEQ20" s="121"/>
      <c r="IER20" s="121"/>
      <c r="IES20" s="121"/>
      <c r="IET20" s="121"/>
      <c r="IEU20" s="121"/>
      <c r="IEV20" s="121"/>
      <c r="IEW20" s="121"/>
      <c r="IEX20" s="121"/>
      <c r="IEY20" s="121"/>
      <c r="IEZ20" s="121"/>
      <c r="IFA20" s="121"/>
      <c r="IFB20" s="121"/>
      <c r="IFC20" s="121"/>
      <c r="IFD20" s="121"/>
      <c r="IFE20" s="121"/>
      <c r="IFF20" s="121"/>
      <c r="IFG20" s="121"/>
      <c r="IFH20" s="121"/>
      <c r="IFI20" s="121"/>
      <c r="IFJ20" s="121"/>
      <c r="IFK20" s="121"/>
      <c r="IFL20" s="121"/>
      <c r="IFM20" s="121"/>
      <c r="IFN20" s="121"/>
      <c r="IFO20" s="121"/>
      <c r="IFP20" s="121"/>
      <c r="IFQ20" s="121"/>
      <c r="IFR20" s="121"/>
      <c r="IFS20" s="121"/>
      <c r="IFT20" s="121"/>
      <c r="IFU20" s="121"/>
      <c r="IFV20" s="121"/>
      <c r="IFW20" s="121"/>
      <c r="IFX20" s="121"/>
      <c r="IFY20" s="121"/>
      <c r="IFZ20" s="121"/>
      <c r="IGA20" s="121"/>
      <c r="IGB20" s="121"/>
      <c r="IGC20" s="121"/>
      <c r="IGD20" s="121"/>
      <c r="IGE20" s="121"/>
      <c r="IGF20" s="121"/>
      <c r="IGG20" s="121"/>
      <c r="IGH20" s="121"/>
      <c r="IGI20" s="121"/>
      <c r="IGJ20" s="121"/>
      <c r="IGK20" s="121"/>
      <c r="IGL20" s="121"/>
      <c r="IGM20" s="121"/>
      <c r="IGN20" s="121"/>
      <c r="IGO20" s="121"/>
      <c r="IGP20" s="121"/>
      <c r="IGQ20" s="121"/>
      <c r="IGR20" s="121"/>
      <c r="IGS20" s="121"/>
      <c r="IGT20" s="121"/>
      <c r="IGU20" s="121"/>
      <c r="IGV20" s="121"/>
      <c r="IGW20" s="121"/>
      <c r="IGX20" s="121"/>
      <c r="IGY20" s="121"/>
      <c r="IGZ20" s="121"/>
      <c r="IHA20" s="121"/>
      <c r="IHB20" s="121"/>
      <c r="IHC20" s="121"/>
      <c r="IHD20" s="121"/>
      <c r="IHE20" s="121"/>
      <c r="IHF20" s="121"/>
      <c r="IHG20" s="121"/>
      <c r="IHH20" s="121"/>
      <c r="IHI20" s="121"/>
      <c r="IHJ20" s="121"/>
      <c r="IHK20" s="121"/>
      <c r="IHL20" s="121"/>
      <c r="IHM20" s="121"/>
      <c r="IHN20" s="121"/>
      <c r="IHO20" s="121"/>
      <c r="IHP20" s="121"/>
      <c r="IHQ20" s="121"/>
      <c r="IHR20" s="121"/>
      <c r="IHS20" s="121"/>
      <c r="IHT20" s="121"/>
      <c r="IHU20" s="121"/>
      <c r="IHV20" s="121"/>
      <c r="IHW20" s="121"/>
      <c r="IHX20" s="121"/>
      <c r="IHY20" s="121"/>
      <c r="IHZ20" s="121"/>
      <c r="IIA20" s="121"/>
      <c r="IIB20" s="121"/>
      <c r="IIC20" s="121"/>
      <c r="IID20" s="121"/>
      <c r="IIE20" s="121"/>
      <c r="IIF20" s="121"/>
      <c r="IIG20" s="121"/>
      <c r="IIH20" s="121"/>
      <c r="III20" s="121"/>
      <c r="IIJ20" s="121"/>
      <c r="IIK20" s="121"/>
      <c r="IIL20" s="121"/>
      <c r="IIM20" s="121"/>
      <c r="IIN20" s="121"/>
      <c r="IIO20" s="121"/>
      <c r="IIP20" s="121"/>
      <c r="IIQ20" s="121"/>
      <c r="IIR20" s="121"/>
      <c r="IIS20" s="121"/>
      <c r="IIT20" s="121"/>
      <c r="IIU20" s="121"/>
      <c r="IIV20" s="121"/>
      <c r="IIW20" s="121"/>
      <c r="IIX20" s="121"/>
      <c r="IIY20" s="121"/>
      <c r="IIZ20" s="121"/>
      <c r="IJA20" s="121"/>
      <c r="IJB20" s="121"/>
      <c r="IJC20" s="121"/>
      <c r="IJD20" s="121"/>
      <c r="IJE20" s="121"/>
      <c r="IJF20" s="121"/>
      <c r="IJG20" s="121"/>
      <c r="IJH20" s="121"/>
      <c r="IJI20" s="121"/>
      <c r="IJJ20" s="121"/>
      <c r="IJK20" s="121"/>
      <c r="IJL20" s="121"/>
      <c r="IJM20" s="121"/>
      <c r="IJN20" s="121"/>
      <c r="IJO20" s="121"/>
      <c r="IJP20" s="121"/>
      <c r="IJQ20" s="121"/>
      <c r="IJR20" s="121"/>
      <c r="IJS20" s="121"/>
      <c r="IJT20" s="121"/>
      <c r="IJU20" s="121"/>
      <c r="IJV20" s="121"/>
      <c r="IJW20" s="121"/>
      <c r="IJX20" s="121"/>
      <c r="IJY20" s="121"/>
      <c r="IJZ20" s="121"/>
      <c r="IKA20" s="121"/>
      <c r="IKB20" s="121"/>
      <c r="IKC20" s="121"/>
      <c r="IKD20" s="121"/>
      <c r="IKE20" s="121"/>
      <c r="IKF20" s="121"/>
      <c r="IKG20" s="121"/>
      <c r="IKH20" s="121"/>
      <c r="IKI20" s="121"/>
      <c r="IKJ20" s="121"/>
      <c r="IKK20" s="121"/>
      <c r="IKL20" s="121"/>
      <c r="IKM20" s="121"/>
      <c r="IKN20" s="121"/>
      <c r="IKO20" s="121"/>
      <c r="IKP20" s="121"/>
      <c r="IKQ20" s="121"/>
      <c r="IKR20" s="121"/>
      <c r="IKS20" s="121"/>
      <c r="IKT20" s="121"/>
      <c r="IKU20" s="121"/>
      <c r="IKV20" s="121"/>
      <c r="IKW20" s="121"/>
      <c r="IKX20" s="121"/>
      <c r="IKY20" s="121"/>
      <c r="IKZ20" s="121"/>
      <c r="ILA20" s="121"/>
      <c r="ILB20" s="121"/>
      <c r="ILC20" s="121"/>
      <c r="ILD20" s="121"/>
      <c r="ILE20" s="121"/>
      <c r="ILF20" s="121"/>
      <c r="ILG20" s="121"/>
      <c r="ILH20" s="121"/>
      <c r="ILI20" s="121"/>
      <c r="ILJ20" s="121"/>
      <c r="ILK20" s="121"/>
      <c r="ILL20" s="121"/>
      <c r="ILM20" s="121"/>
      <c r="ILN20" s="121"/>
      <c r="ILO20" s="121"/>
      <c r="ILP20" s="121"/>
      <c r="ILQ20" s="121"/>
      <c r="ILR20" s="121"/>
      <c r="ILS20" s="121"/>
      <c r="ILT20" s="121"/>
      <c r="ILU20" s="121"/>
      <c r="ILV20" s="121"/>
      <c r="ILW20" s="121"/>
      <c r="ILX20" s="121"/>
      <c r="ILY20" s="121"/>
      <c r="ILZ20" s="121"/>
      <c r="IMA20" s="121"/>
      <c r="IMB20" s="121"/>
      <c r="IMC20" s="121"/>
      <c r="IMD20" s="121"/>
      <c r="IME20" s="121"/>
      <c r="IMF20" s="121"/>
      <c r="IMG20" s="121"/>
      <c r="IMH20" s="121"/>
      <c r="IMI20" s="121"/>
      <c r="IMJ20" s="121"/>
      <c r="IMK20" s="121"/>
      <c r="IML20" s="121"/>
      <c r="IMM20" s="121"/>
      <c r="IMN20" s="121"/>
      <c r="IMO20" s="121"/>
      <c r="IMP20" s="121"/>
      <c r="IMQ20" s="121"/>
      <c r="IMR20" s="121"/>
      <c r="IMS20" s="121"/>
      <c r="IMT20" s="121"/>
      <c r="IMU20" s="121"/>
      <c r="IMV20" s="121"/>
      <c r="IMW20" s="121"/>
      <c r="IMX20" s="121"/>
      <c r="IMY20" s="121"/>
      <c r="IMZ20" s="121"/>
      <c r="INA20" s="121"/>
      <c r="INB20" s="121"/>
      <c r="INC20" s="121"/>
      <c r="IND20" s="121"/>
      <c r="INE20" s="121"/>
      <c r="INF20" s="121"/>
      <c r="ING20" s="121"/>
      <c r="INH20" s="121"/>
      <c r="INI20" s="121"/>
      <c r="INJ20" s="121"/>
      <c r="INK20" s="121"/>
      <c r="INL20" s="121"/>
      <c r="INM20" s="121"/>
      <c r="INN20" s="121"/>
      <c r="INO20" s="121"/>
      <c r="INP20" s="121"/>
      <c r="INQ20" s="121"/>
      <c r="INR20" s="121"/>
      <c r="INS20" s="121"/>
      <c r="INT20" s="121"/>
      <c r="INU20" s="121"/>
      <c r="INV20" s="121"/>
      <c r="INW20" s="121"/>
      <c r="INX20" s="121"/>
      <c r="INY20" s="121"/>
      <c r="INZ20" s="121"/>
      <c r="IOA20" s="121"/>
      <c r="IOB20" s="121"/>
      <c r="IOC20" s="121"/>
      <c r="IOD20" s="121"/>
      <c r="IOE20" s="121"/>
      <c r="IOF20" s="121"/>
      <c r="IOG20" s="121"/>
      <c r="IOH20" s="121"/>
      <c r="IOI20" s="121"/>
      <c r="IOJ20" s="121"/>
      <c r="IOK20" s="121"/>
      <c r="IOL20" s="121"/>
      <c r="IOM20" s="121"/>
      <c r="ION20" s="121"/>
      <c r="IOO20" s="121"/>
      <c r="IOP20" s="121"/>
      <c r="IOQ20" s="121"/>
      <c r="IOR20" s="121"/>
      <c r="IOS20" s="121"/>
      <c r="IOT20" s="121"/>
      <c r="IOU20" s="121"/>
      <c r="IOV20" s="121"/>
      <c r="IOW20" s="121"/>
      <c r="IOX20" s="121"/>
      <c r="IOY20" s="121"/>
      <c r="IOZ20" s="121"/>
      <c r="IPA20" s="121"/>
      <c r="IPB20" s="121"/>
      <c r="IPC20" s="121"/>
      <c r="IPD20" s="121"/>
      <c r="IPE20" s="121"/>
      <c r="IPF20" s="121"/>
      <c r="IPG20" s="121"/>
      <c r="IPH20" s="121"/>
      <c r="IPI20" s="121"/>
      <c r="IPJ20" s="121"/>
      <c r="IPK20" s="121"/>
      <c r="IPL20" s="121"/>
      <c r="IPM20" s="121"/>
      <c r="IPN20" s="121"/>
      <c r="IPO20" s="121"/>
      <c r="IPP20" s="121"/>
      <c r="IPQ20" s="121"/>
      <c r="IPR20" s="121"/>
      <c r="IPS20" s="121"/>
      <c r="IPT20" s="121"/>
      <c r="IPU20" s="121"/>
      <c r="IPV20" s="121"/>
      <c r="IPW20" s="121"/>
      <c r="IPX20" s="121"/>
      <c r="IPY20" s="121"/>
      <c r="IPZ20" s="121"/>
      <c r="IQA20" s="121"/>
      <c r="IQB20" s="121"/>
      <c r="IQC20" s="121"/>
      <c r="IQD20" s="121"/>
      <c r="IQE20" s="121"/>
      <c r="IQF20" s="121"/>
      <c r="IQG20" s="121"/>
      <c r="IQH20" s="121"/>
      <c r="IQI20" s="121"/>
      <c r="IQJ20" s="121"/>
      <c r="IQK20" s="121"/>
      <c r="IQL20" s="121"/>
      <c r="IQM20" s="121"/>
      <c r="IQN20" s="121"/>
      <c r="IQO20" s="121"/>
      <c r="IQP20" s="121"/>
      <c r="IQQ20" s="121"/>
      <c r="IQR20" s="121"/>
      <c r="IQS20" s="121"/>
      <c r="IQT20" s="121"/>
      <c r="IQU20" s="121"/>
      <c r="IQV20" s="121"/>
      <c r="IQW20" s="121"/>
      <c r="IQX20" s="121"/>
      <c r="IQY20" s="121"/>
      <c r="IQZ20" s="121"/>
      <c r="IRA20" s="121"/>
      <c r="IRB20" s="121"/>
      <c r="IRC20" s="121"/>
      <c r="IRD20" s="121"/>
      <c r="IRE20" s="121"/>
      <c r="IRF20" s="121"/>
      <c r="IRG20" s="121"/>
      <c r="IRH20" s="121"/>
      <c r="IRI20" s="121"/>
      <c r="IRJ20" s="121"/>
      <c r="IRK20" s="121"/>
      <c r="IRL20" s="121"/>
      <c r="IRM20" s="121"/>
      <c r="IRN20" s="121"/>
      <c r="IRO20" s="121"/>
      <c r="IRP20" s="121"/>
      <c r="IRQ20" s="121"/>
      <c r="IRR20" s="121"/>
      <c r="IRS20" s="121"/>
      <c r="IRT20" s="121"/>
      <c r="IRU20" s="121"/>
      <c r="IRV20" s="121"/>
      <c r="IRW20" s="121"/>
      <c r="IRX20" s="121"/>
      <c r="IRY20" s="121"/>
      <c r="IRZ20" s="121"/>
      <c r="ISA20" s="121"/>
      <c r="ISB20" s="121"/>
      <c r="ISC20" s="121"/>
      <c r="ISD20" s="121"/>
      <c r="ISE20" s="121"/>
      <c r="ISF20" s="121"/>
      <c r="ISG20" s="121"/>
      <c r="ISH20" s="121"/>
      <c r="ISI20" s="121"/>
      <c r="ISJ20" s="121"/>
      <c r="ISK20" s="121"/>
      <c r="ISL20" s="121"/>
      <c r="ISM20" s="121"/>
      <c r="ISN20" s="121"/>
      <c r="ISO20" s="121"/>
      <c r="ISP20" s="121"/>
      <c r="ISQ20" s="121"/>
      <c r="ISR20" s="121"/>
      <c r="ISS20" s="121"/>
      <c r="IST20" s="121"/>
      <c r="ISU20" s="121"/>
      <c r="ISV20" s="121"/>
      <c r="ISW20" s="121"/>
      <c r="ISX20" s="121"/>
      <c r="ISY20" s="121"/>
      <c r="ISZ20" s="121"/>
      <c r="ITA20" s="121"/>
      <c r="ITB20" s="121"/>
      <c r="ITC20" s="121"/>
      <c r="ITD20" s="121"/>
      <c r="ITE20" s="121"/>
      <c r="ITF20" s="121"/>
      <c r="ITG20" s="121"/>
      <c r="ITH20" s="121"/>
      <c r="ITI20" s="121"/>
      <c r="ITJ20" s="121"/>
      <c r="ITK20" s="121"/>
      <c r="ITL20" s="121"/>
      <c r="ITM20" s="121"/>
      <c r="ITN20" s="121"/>
      <c r="ITO20" s="121"/>
      <c r="ITP20" s="121"/>
      <c r="ITQ20" s="121"/>
      <c r="ITR20" s="121"/>
      <c r="ITS20" s="121"/>
      <c r="ITT20" s="121"/>
      <c r="ITU20" s="121"/>
      <c r="ITV20" s="121"/>
      <c r="ITW20" s="121"/>
      <c r="ITX20" s="121"/>
      <c r="ITY20" s="121"/>
      <c r="ITZ20" s="121"/>
      <c r="IUA20" s="121"/>
      <c r="IUB20" s="121"/>
      <c r="IUC20" s="121"/>
      <c r="IUD20" s="121"/>
      <c r="IUE20" s="121"/>
      <c r="IUF20" s="121"/>
      <c r="IUG20" s="121"/>
      <c r="IUH20" s="121"/>
      <c r="IUI20" s="121"/>
      <c r="IUJ20" s="121"/>
      <c r="IUK20" s="121"/>
      <c r="IUL20" s="121"/>
      <c r="IUM20" s="121"/>
      <c r="IUN20" s="121"/>
      <c r="IUO20" s="121"/>
      <c r="IUP20" s="121"/>
      <c r="IUQ20" s="121"/>
      <c r="IUR20" s="121"/>
      <c r="IUS20" s="121"/>
      <c r="IUT20" s="121"/>
      <c r="IUU20" s="121"/>
      <c r="IUV20" s="121"/>
      <c r="IUW20" s="121"/>
      <c r="IUX20" s="121"/>
      <c r="IUY20" s="121"/>
      <c r="IUZ20" s="121"/>
      <c r="IVA20" s="121"/>
      <c r="IVB20" s="121"/>
      <c r="IVC20" s="121"/>
      <c r="IVD20" s="121"/>
      <c r="IVE20" s="121"/>
      <c r="IVF20" s="121"/>
      <c r="IVG20" s="121"/>
      <c r="IVH20" s="121"/>
      <c r="IVI20" s="121"/>
      <c r="IVJ20" s="121"/>
      <c r="IVK20" s="121"/>
      <c r="IVL20" s="121"/>
      <c r="IVM20" s="121"/>
      <c r="IVN20" s="121"/>
      <c r="IVO20" s="121"/>
      <c r="IVP20" s="121"/>
      <c r="IVQ20" s="121"/>
      <c r="IVR20" s="121"/>
      <c r="IVS20" s="121"/>
      <c r="IVT20" s="121"/>
      <c r="IVU20" s="121"/>
      <c r="IVV20" s="121"/>
      <c r="IVW20" s="121"/>
      <c r="IVX20" s="121"/>
      <c r="IVY20" s="121"/>
      <c r="IVZ20" s="121"/>
      <c r="IWA20" s="121"/>
      <c r="IWB20" s="121"/>
      <c r="IWC20" s="121"/>
      <c r="IWD20" s="121"/>
      <c r="IWE20" s="121"/>
      <c r="IWF20" s="121"/>
      <c r="IWG20" s="121"/>
      <c r="IWH20" s="121"/>
      <c r="IWI20" s="121"/>
      <c r="IWJ20" s="121"/>
      <c r="IWK20" s="121"/>
      <c r="IWL20" s="121"/>
      <c r="IWM20" s="121"/>
      <c r="IWN20" s="121"/>
      <c r="IWO20" s="121"/>
      <c r="IWP20" s="121"/>
      <c r="IWQ20" s="121"/>
      <c r="IWR20" s="121"/>
      <c r="IWS20" s="121"/>
      <c r="IWT20" s="121"/>
      <c r="IWU20" s="121"/>
      <c r="IWV20" s="121"/>
      <c r="IWW20" s="121"/>
      <c r="IWX20" s="121"/>
      <c r="IWY20" s="121"/>
      <c r="IWZ20" s="121"/>
      <c r="IXA20" s="121"/>
      <c r="IXB20" s="121"/>
      <c r="IXC20" s="121"/>
      <c r="IXD20" s="121"/>
      <c r="IXE20" s="121"/>
      <c r="IXF20" s="121"/>
      <c r="IXG20" s="121"/>
      <c r="IXH20" s="121"/>
      <c r="IXI20" s="121"/>
      <c r="IXJ20" s="121"/>
      <c r="IXK20" s="121"/>
      <c r="IXL20" s="121"/>
      <c r="IXM20" s="121"/>
      <c r="IXN20" s="121"/>
      <c r="IXO20" s="121"/>
      <c r="IXP20" s="121"/>
      <c r="IXQ20" s="121"/>
      <c r="IXR20" s="121"/>
      <c r="IXS20" s="121"/>
      <c r="IXT20" s="121"/>
      <c r="IXU20" s="121"/>
      <c r="IXV20" s="121"/>
      <c r="IXW20" s="121"/>
      <c r="IXX20" s="121"/>
      <c r="IXY20" s="121"/>
      <c r="IXZ20" s="121"/>
      <c r="IYA20" s="121"/>
      <c r="IYB20" s="121"/>
      <c r="IYC20" s="121"/>
      <c r="IYD20" s="121"/>
      <c r="IYE20" s="121"/>
      <c r="IYF20" s="121"/>
      <c r="IYG20" s="121"/>
      <c r="IYH20" s="121"/>
      <c r="IYI20" s="121"/>
      <c r="IYJ20" s="121"/>
      <c r="IYK20" s="121"/>
      <c r="IYL20" s="121"/>
      <c r="IYM20" s="121"/>
      <c r="IYN20" s="121"/>
      <c r="IYO20" s="121"/>
      <c r="IYP20" s="121"/>
      <c r="IYQ20" s="121"/>
      <c r="IYR20" s="121"/>
      <c r="IYS20" s="121"/>
      <c r="IYT20" s="121"/>
      <c r="IYU20" s="121"/>
      <c r="IYV20" s="121"/>
      <c r="IYW20" s="121"/>
      <c r="IYX20" s="121"/>
      <c r="IYY20" s="121"/>
      <c r="IYZ20" s="121"/>
      <c r="IZA20" s="121"/>
      <c r="IZB20" s="121"/>
      <c r="IZC20" s="121"/>
      <c r="IZD20" s="121"/>
      <c r="IZE20" s="121"/>
      <c r="IZF20" s="121"/>
      <c r="IZG20" s="121"/>
      <c r="IZH20" s="121"/>
      <c r="IZI20" s="121"/>
      <c r="IZJ20" s="121"/>
      <c r="IZK20" s="121"/>
      <c r="IZL20" s="121"/>
      <c r="IZM20" s="121"/>
      <c r="IZN20" s="121"/>
      <c r="IZO20" s="121"/>
      <c r="IZP20" s="121"/>
      <c r="IZQ20" s="121"/>
      <c r="IZR20" s="121"/>
      <c r="IZS20" s="121"/>
      <c r="IZT20" s="121"/>
      <c r="IZU20" s="121"/>
      <c r="IZV20" s="121"/>
      <c r="IZW20" s="121"/>
      <c r="IZX20" s="121"/>
      <c r="IZY20" s="121"/>
      <c r="IZZ20" s="121"/>
      <c r="JAA20" s="121"/>
      <c r="JAB20" s="121"/>
      <c r="JAC20" s="121"/>
      <c r="JAD20" s="121"/>
      <c r="JAE20" s="121"/>
      <c r="JAF20" s="121"/>
      <c r="JAG20" s="121"/>
      <c r="JAH20" s="121"/>
      <c r="JAI20" s="121"/>
      <c r="JAJ20" s="121"/>
      <c r="JAK20" s="121"/>
      <c r="JAL20" s="121"/>
      <c r="JAM20" s="121"/>
      <c r="JAN20" s="121"/>
      <c r="JAO20" s="121"/>
      <c r="JAP20" s="121"/>
      <c r="JAQ20" s="121"/>
      <c r="JAR20" s="121"/>
      <c r="JAS20" s="121"/>
      <c r="JAT20" s="121"/>
      <c r="JAU20" s="121"/>
      <c r="JAV20" s="121"/>
      <c r="JAW20" s="121"/>
      <c r="JAX20" s="121"/>
      <c r="JAY20" s="121"/>
      <c r="JAZ20" s="121"/>
      <c r="JBA20" s="121"/>
      <c r="JBB20" s="121"/>
      <c r="JBC20" s="121"/>
      <c r="JBD20" s="121"/>
      <c r="JBE20" s="121"/>
      <c r="JBF20" s="121"/>
      <c r="JBG20" s="121"/>
      <c r="JBH20" s="121"/>
      <c r="JBI20" s="121"/>
      <c r="JBJ20" s="121"/>
      <c r="JBK20" s="121"/>
      <c r="JBL20" s="121"/>
      <c r="JBM20" s="121"/>
      <c r="JBN20" s="121"/>
      <c r="JBO20" s="121"/>
      <c r="JBP20" s="121"/>
      <c r="JBQ20" s="121"/>
      <c r="JBR20" s="121"/>
      <c r="JBS20" s="121"/>
      <c r="JBT20" s="121"/>
      <c r="JBU20" s="121"/>
      <c r="JBV20" s="121"/>
      <c r="JBW20" s="121"/>
      <c r="JBX20" s="121"/>
      <c r="JBY20" s="121"/>
      <c r="JBZ20" s="121"/>
      <c r="JCA20" s="121"/>
      <c r="JCB20" s="121"/>
      <c r="JCC20" s="121"/>
      <c r="JCD20" s="121"/>
      <c r="JCE20" s="121"/>
      <c r="JCF20" s="121"/>
      <c r="JCG20" s="121"/>
      <c r="JCH20" s="121"/>
      <c r="JCI20" s="121"/>
      <c r="JCJ20" s="121"/>
      <c r="JCK20" s="121"/>
      <c r="JCL20" s="121"/>
      <c r="JCM20" s="121"/>
      <c r="JCN20" s="121"/>
      <c r="JCO20" s="121"/>
      <c r="JCP20" s="121"/>
      <c r="JCQ20" s="121"/>
      <c r="JCR20" s="121"/>
      <c r="JCS20" s="121"/>
      <c r="JCT20" s="121"/>
      <c r="JCU20" s="121"/>
      <c r="JCV20" s="121"/>
      <c r="JCW20" s="121"/>
      <c r="JCX20" s="121"/>
      <c r="JCY20" s="121"/>
      <c r="JCZ20" s="121"/>
      <c r="JDA20" s="121"/>
      <c r="JDB20" s="121"/>
      <c r="JDC20" s="121"/>
      <c r="JDD20" s="121"/>
      <c r="JDE20" s="121"/>
      <c r="JDF20" s="121"/>
      <c r="JDG20" s="121"/>
      <c r="JDH20" s="121"/>
      <c r="JDI20" s="121"/>
      <c r="JDJ20" s="121"/>
      <c r="JDK20" s="121"/>
      <c r="JDL20" s="121"/>
      <c r="JDM20" s="121"/>
      <c r="JDN20" s="121"/>
      <c r="JDO20" s="121"/>
      <c r="JDP20" s="121"/>
      <c r="JDQ20" s="121"/>
      <c r="JDR20" s="121"/>
      <c r="JDS20" s="121"/>
      <c r="JDT20" s="121"/>
      <c r="JDU20" s="121"/>
      <c r="JDV20" s="121"/>
      <c r="JDW20" s="121"/>
      <c r="JDX20" s="121"/>
      <c r="JDY20" s="121"/>
      <c r="JDZ20" s="121"/>
      <c r="JEA20" s="121"/>
      <c r="JEB20" s="121"/>
      <c r="JEC20" s="121"/>
      <c r="JED20" s="121"/>
      <c r="JEE20" s="121"/>
      <c r="JEF20" s="121"/>
      <c r="JEG20" s="121"/>
      <c r="JEH20" s="121"/>
      <c r="JEI20" s="121"/>
      <c r="JEJ20" s="121"/>
      <c r="JEK20" s="121"/>
      <c r="JEL20" s="121"/>
      <c r="JEM20" s="121"/>
      <c r="JEN20" s="121"/>
      <c r="JEO20" s="121"/>
      <c r="JEP20" s="121"/>
      <c r="JEQ20" s="121"/>
      <c r="JER20" s="121"/>
      <c r="JES20" s="121"/>
      <c r="JET20" s="121"/>
      <c r="JEU20" s="121"/>
      <c r="JEV20" s="121"/>
      <c r="JEW20" s="121"/>
      <c r="JEX20" s="121"/>
      <c r="JEY20" s="121"/>
      <c r="JEZ20" s="121"/>
      <c r="JFA20" s="121"/>
      <c r="JFB20" s="121"/>
      <c r="JFC20" s="121"/>
      <c r="JFD20" s="121"/>
      <c r="JFE20" s="121"/>
      <c r="JFF20" s="121"/>
      <c r="JFG20" s="121"/>
      <c r="JFH20" s="121"/>
      <c r="JFI20" s="121"/>
      <c r="JFJ20" s="121"/>
      <c r="JFK20" s="121"/>
      <c r="JFL20" s="121"/>
      <c r="JFM20" s="121"/>
      <c r="JFN20" s="121"/>
      <c r="JFO20" s="121"/>
      <c r="JFP20" s="121"/>
      <c r="JFQ20" s="121"/>
      <c r="JFR20" s="121"/>
      <c r="JFS20" s="121"/>
      <c r="JFT20" s="121"/>
      <c r="JFU20" s="121"/>
      <c r="JFV20" s="121"/>
      <c r="JFW20" s="121"/>
      <c r="JFX20" s="121"/>
      <c r="JFY20" s="121"/>
      <c r="JFZ20" s="121"/>
      <c r="JGA20" s="121"/>
      <c r="JGB20" s="121"/>
      <c r="JGC20" s="121"/>
      <c r="JGD20" s="121"/>
      <c r="JGE20" s="121"/>
      <c r="JGF20" s="121"/>
      <c r="JGG20" s="121"/>
      <c r="JGH20" s="121"/>
      <c r="JGI20" s="121"/>
      <c r="JGJ20" s="121"/>
      <c r="JGK20" s="121"/>
      <c r="JGL20" s="121"/>
      <c r="JGM20" s="121"/>
      <c r="JGN20" s="121"/>
      <c r="JGO20" s="121"/>
      <c r="JGP20" s="121"/>
      <c r="JGQ20" s="121"/>
      <c r="JGR20" s="121"/>
      <c r="JGS20" s="121"/>
      <c r="JGT20" s="121"/>
      <c r="JGU20" s="121"/>
      <c r="JGV20" s="121"/>
      <c r="JGW20" s="121"/>
      <c r="JGX20" s="121"/>
      <c r="JGY20" s="121"/>
      <c r="JGZ20" s="121"/>
      <c r="JHA20" s="121"/>
      <c r="JHB20" s="121"/>
      <c r="JHC20" s="121"/>
      <c r="JHD20" s="121"/>
      <c r="JHE20" s="121"/>
      <c r="JHF20" s="121"/>
      <c r="JHG20" s="121"/>
      <c r="JHH20" s="121"/>
      <c r="JHI20" s="121"/>
      <c r="JHJ20" s="121"/>
      <c r="JHK20" s="121"/>
      <c r="JHL20" s="121"/>
      <c r="JHM20" s="121"/>
      <c r="JHN20" s="121"/>
      <c r="JHO20" s="121"/>
      <c r="JHP20" s="121"/>
      <c r="JHQ20" s="121"/>
      <c r="JHR20" s="121"/>
      <c r="JHS20" s="121"/>
      <c r="JHT20" s="121"/>
      <c r="JHU20" s="121"/>
      <c r="JHV20" s="121"/>
      <c r="JHW20" s="121"/>
      <c r="JHX20" s="121"/>
      <c r="JHY20" s="121"/>
      <c r="JHZ20" s="121"/>
      <c r="JIA20" s="121"/>
      <c r="JIB20" s="121"/>
      <c r="JIC20" s="121"/>
      <c r="JID20" s="121"/>
      <c r="JIE20" s="121"/>
      <c r="JIF20" s="121"/>
      <c r="JIG20" s="121"/>
      <c r="JIH20" s="121"/>
      <c r="JII20" s="121"/>
      <c r="JIJ20" s="121"/>
      <c r="JIK20" s="121"/>
      <c r="JIL20" s="121"/>
      <c r="JIM20" s="121"/>
      <c r="JIN20" s="121"/>
      <c r="JIO20" s="121"/>
      <c r="JIP20" s="121"/>
      <c r="JIQ20" s="121"/>
      <c r="JIR20" s="121"/>
      <c r="JIS20" s="121"/>
      <c r="JIT20" s="121"/>
      <c r="JIU20" s="121"/>
      <c r="JIV20" s="121"/>
      <c r="JIW20" s="121"/>
      <c r="JIX20" s="121"/>
      <c r="JIY20" s="121"/>
      <c r="JIZ20" s="121"/>
      <c r="JJA20" s="121"/>
      <c r="JJB20" s="121"/>
      <c r="JJC20" s="121"/>
      <c r="JJD20" s="121"/>
      <c r="JJE20" s="121"/>
      <c r="JJF20" s="121"/>
      <c r="JJG20" s="121"/>
      <c r="JJH20" s="121"/>
      <c r="JJI20" s="121"/>
      <c r="JJJ20" s="121"/>
      <c r="JJK20" s="121"/>
      <c r="JJL20" s="121"/>
      <c r="JJM20" s="121"/>
      <c r="JJN20" s="121"/>
      <c r="JJO20" s="121"/>
      <c r="JJP20" s="121"/>
      <c r="JJQ20" s="121"/>
      <c r="JJR20" s="121"/>
      <c r="JJS20" s="121"/>
      <c r="JJT20" s="121"/>
      <c r="JJU20" s="121"/>
      <c r="JJV20" s="121"/>
      <c r="JJW20" s="121"/>
      <c r="JJX20" s="121"/>
      <c r="JJY20" s="121"/>
      <c r="JJZ20" s="121"/>
      <c r="JKA20" s="121"/>
      <c r="JKB20" s="121"/>
      <c r="JKC20" s="121"/>
      <c r="JKD20" s="121"/>
      <c r="JKE20" s="121"/>
      <c r="JKF20" s="121"/>
      <c r="JKG20" s="121"/>
      <c r="JKH20" s="121"/>
      <c r="JKI20" s="121"/>
      <c r="JKJ20" s="121"/>
      <c r="JKK20" s="121"/>
      <c r="JKL20" s="121"/>
      <c r="JKM20" s="121"/>
      <c r="JKN20" s="121"/>
      <c r="JKO20" s="121"/>
      <c r="JKP20" s="121"/>
      <c r="JKQ20" s="121"/>
      <c r="JKR20" s="121"/>
      <c r="JKS20" s="121"/>
      <c r="JKT20" s="121"/>
      <c r="JKU20" s="121"/>
      <c r="JKV20" s="121"/>
      <c r="JKW20" s="121"/>
      <c r="JKX20" s="121"/>
      <c r="JKY20" s="121"/>
      <c r="JKZ20" s="121"/>
      <c r="JLA20" s="121"/>
      <c r="JLB20" s="121"/>
      <c r="JLC20" s="121"/>
      <c r="JLD20" s="121"/>
      <c r="JLE20" s="121"/>
      <c r="JLF20" s="121"/>
      <c r="JLG20" s="121"/>
      <c r="JLH20" s="121"/>
      <c r="JLI20" s="121"/>
      <c r="JLJ20" s="121"/>
      <c r="JLK20" s="121"/>
      <c r="JLL20" s="121"/>
      <c r="JLM20" s="121"/>
      <c r="JLN20" s="121"/>
      <c r="JLO20" s="121"/>
      <c r="JLP20" s="121"/>
      <c r="JLQ20" s="121"/>
      <c r="JLR20" s="121"/>
      <c r="JLS20" s="121"/>
      <c r="JLT20" s="121"/>
      <c r="JLU20" s="121"/>
      <c r="JLV20" s="121"/>
      <c r="JLW20" s="121"/>
      <c r="JLX20" s="121"/>
      <c r="JLY20" s="121"/>
      <c r="JLZ20" s="121"/>
      <c r="JMA20" s="121"/>
      <c r="JMB20" s="121"/>
      <c r="JMC20" s="121"/>
      <c r="JMD20" s="121"/>
      <c r="JME20" s="121"/>
      <c r="JMF20" s="121"/>
      <c r="JMG20" s="121"/>
      <c r="JMH20" s="121"/>
      <c r="JMI20" s="121"/>
      <c r="JMJ20" s="121"/>
      <c r="JMK20" s="121"/>
      <c r="JML20" s="121"/>
      <c r="JMM20" s="121"/>
      <c r="JMN20" s="121"/>
      <c r="JMO20" s="121"/>
      <c r="JMP20" s="121"/>
      <c r="JMQ20" s="121"/>
      <c r="JMR20" s="121"/>
      <c r="JMS20" s="121"/>
      <c r="JMT20" s="121"/>
      <c r="JMU20" s="121"/>
      <c r="JMV20" s="121"/>
      <c r="JMW20" s="121"/>
      <c r="JMX20" s="121"/>
      <c r="JMY20" s="121"/>
      <c r="JMZ20" s="121"/>
      <c r="JNA20" s="121"/>
      <c r="JNB20" s="121"/>
      <c r="JNC20" s="121"/>
      <c r="JND20" s="121"/>
      <c r="JNE20" s="121"/>
      <c r="JNF20" s="121"/>
      <c r="JNG20" s="121"/>
      <c r="JNH20" s="121"/>
      <c r="JNI20" s="121"/>
      <c r="JNJ20" s="121"/>
      <c r="JNK20" s="121"/>
      <c r="JNL20" s="121"/>
      <c r="JNM20" s="121"/>
      <c r="JNN20" s="121"/>
      <c r="JNO20" s="121"/>
      <c r="JNP20" s="121"/>
      <c r="JNQ20" s="121"/>
      <c r="JNR20" s="121"/>
      <c r="JNS20" s="121"/>
      <c r="JNT20" s="121"/>
      <c r="JNU20" s="121"/>
      <c r="JNV20" s="121"/>
      <c r="JNW20" s="121"/>
      <c r="JNX20" s="121"/>
      <c r="JNY20" s="121"/>
      <c r="JNZ20" s="121"/>
      <c r="JOA20" s="121"/>
      <c r="JOB20" s="121"/>
      <c r="JOC20" s="121"/>
      <c r="JOD20" s="121"/>
      <c r="JOE20" s="121"/>
      <c r="JOF20" s="121"/>
      <c r="JOG20" s="121"/>
      <c r="JOH20" s="121"/>
      <c r="JOI20" s="121"/>
      <c r="JOJ20" s="121"/>
      <c r="JOK20" s="121"/>
      <c r="JOL20" s="121"/>
      <c r="JOM20" s="121"/>
      <c r="JON20" s="121"/>
      <c r="JOO20" s="121"/>
      <c r="JOP20" s="121"/>
      <c r="JOQ20" s="121"/>
      <c r="JOR20" s="121"/>
      <c r="JOS20" s="121"/>
      <c r="JOT20" s="121"/>
      <c r="JOU20" s="121"/>
      <c r="JOV20" s="121"/>
      <c r="JOW20" s="121"/>
      <c r="JOX20" s="121"/>
      <c r="JOY20" s="121"/>
      <c r="JOZ20" s="121"/>
      <c r="JPA20" s="121"/>
      <c r="JPB20" s="121"/>
      <c r="JPC20" s="121"/>
      <c r="JPD20" s="121"/>
      <c r="JPE20" s="121"/>
      <c r="JPF20" s="121"/>
      <c r="JPG20" s="121"/>
      <c r="JPH20" s="121"/>
      <c r="JPI20" s="121"/>
      <c r="JPJ20" s="121"/>
      <c r="JPK20" s="121"/>
      <c r="JPL20" s="121"/>
      <c r="JPM20" s="121"/>
      <c r="JPN20" s="121"/>
      <c r="JPO20" s="121"/>
      <c r="JPP20" s="121"/>
      <c r="JPQ20" s="121"/>
      <c r="JPR20" s="121"/>
      <c r="JPS20" s="121"/>
      <c r="JPT20" s="121"/>
      <c r="JPU20" s="121"/>
      <c r="JPV20" s="121"/>
      <c r="JPW20" s="121"/>
      <c r="JPX20" s="121"/>
      <c r="JPY20" s="121"/>
      <c r="JPZ20" s="121"/>
      <c r="JQA20" s="121"/>
      <c r="JQB20" s="121"/>
      <c r="JQC20" s="121"/>
      <c r="JQD20" s="121"/>
      <c r="JQE20" s="121"/>
      <c r="JQF20" s="121"/>
      <c r="JQG20" s="121"/>
      <c r="JQH20" s="121"/>
      <c r="JQI20" s="121"/>
      <c r="JQJ20" s="121"/>
      <c r="JQK20" s="121"/>
      <c r="JQL20" s="121"/>
      <c r="JQM20" s="121"/>
      <c r="JQN20" s="121"/>
      <c r="JQO20" s="121"/>
      <c r="JQP20" s="121"/>
      <c r="JQQ20" s="121"/>
      <c r="JQR20" s="121"/>
      <c r="JQS20" s="121"/>
      <c r="JQT20" s="121"/>
      <c r="JQU20" s="121"/>
      <c r="JQV20" s="121"/>
      <c r="JQW20" s="121"/>
      <c r="JQX20" s="121"/>
      <c r="JQY20" s="121"/>
      <c r="JQZ20" s="121"/>
      <c r="JRA20" s="121"/>
      <c r="JRB20" s="121"/>
      <c r="JRC20" s="121"/>
      <c r="JRD20" s="121"/>
      <c r="JRE20" s="121"/>
      <c r="JRF20" s="121"/>
      <c r="JRG20" s="121"/>
      <c r="JRH20" s="121"/>
      <c r="JRI20" s="121"/>
      <c r="JRJ20" s="121"/>
      <c r="JRK20" s="121"/>
      <c r="JRL20" s="121"/>
      <c r="JRM20" s="121"/>
      <c r="JRN20" s="121"/>
      <c r="JRO20" s="121"/>
      <c r="JRP20" s="121"/>
      <c r="JRQ20" s="121"/>
      <c r="JRR20" s="121"/>
      <c r="JRS20" s="121"/>
      <c r="JRT20" s="121"/>
      <c r="JRU20" s="121"/>
      <c r="JRV20" s="121"/>
      <c r="JRW20" s="121"/>
      <c r="JRX20" s="121"/>
      <c r="JRY20" s="121"/>
      <c r="JRZ20" s="121"/>
      <c r="JSA20" s="121"/>
      <c r="JSB20" s="121"/>
      <c r="JSC20" s="121"/>
      <c r="JSD20" s="121"/>
      <c r="JSE20" s="121"/>
      <c r="JSF20" s="121"/>
      <c r="JSG20" s="121"/>
      <c r="JSH20" s="121"/>
      <c r="JSI20" s="121"/>
      <c r="JSJ20" s="121"/>
      <c r="JSK20" s="121"/>
      <c r="JSL20" s="121"/>
      <c r="JSM20" s="121"/>
      <c r="JSN20" s="121"/>
      <c r="JSO20" s="121"/>
      <c r="JSP20" s="121"/>
      <c r="JSQ20" s="121"/>
      <c r="JSR20" s="121"/>
      <c r="JSS20" s="121"/>
      <c r="JST20" s="121"/>
      <c r="JSU20" s="121"/>
      <c r="JSV20" s="121"/>
      <c r="JSW20" s="121"/>
      <c r="JSX20" s="121"/>
      <c r="JSY20" s="121"/>
      <c r="JSZ20" s="121"/>
      <c r="JTA20" s="121"/>
      <c r="JTB20" s="121"/>
      <c r="JTC20" s="121"/>
      <c r="JTD20" s="121"/>
      <c r="JTE20" s="121"/>
      <c r="JTF20" s="121"/>
      <c r="JTG20" s="121"/>
      <c r="JTH20" s="121"/>
      <c r="JTI20" s="121"/>
      <c r="JTJ20" s="121"/>
      <c r="JTK20" s="121"/>
      <c r="JTL20" s="121"/>
      <c r="JTM20" s="121"/>
      <c r="JTN20" s="121"/>
      <c r="JTO20" s="121"/>
      <c r="JTP20" s="121"/>
      <c r="JTQ20" s="121"/>
      <c r="JTR20" s="121"/>
      <c r="JTS20" s="121"/>
      <c r="JTT20" s="121"/>
      <c r="JTU20" s="121"/>
      <c r="JTV20" s="121"/>
      <c r="JTW20" s="121"/>
      <c r="JTX20" s="121"/>
      <c r="JTY20" s="121"/>
      <c r="JTZ20" s="121"/>
      <c r="JUA20" s="121"/>
      <c r="JUB20" s="121"/>
      <c r="JUC20" s="121"/>
      <c r="JUD20" s="121"/>
      <c r="JUE20" s="121"/>
      <c r="JUF20" s="121"/>
      <c r="JUG20" s="121"/>
      <c r="JUH20" s="121"/>
      <c r="JUI20" s="121"/>
      <c r="JUJ20" s="121"/>
      <c r="JUK20" s="121"/>
      <c r="JUL20" s="121"/>
      <c r="JUM20" s="121"/>
      <c r="JUN20" s="121"/>
      <c r="JUO20" s="121"/>
      <c r="JUP20" s="121"/>
      <c r="JUQ20" s="121"/>
      <c r="JUR20" s="121"/>
      <c r="JUS20" s="121"/>
      <c r="JUT20" s="121"/>
      <c r="JUU20" s="121"/>
      <c r="JUV20" s="121"/>
      <c r="JUW20" s="121"/>
      <c r="JUX20" s="121"/>
      <c r="JUY20" s="121"/>
      <c r="JUZ20" s="121"/>
      <c r="JVA20" s="121"/>
      <c r="JVB20" s="121"/>
      <c r="JVC20" s="121"/>
      <c r="JVD20" s="121"/>
      <c r="JVE20" s="121"/>
      <c r="JVF20" s="121"/>
      <c r="JVG20" s="121"/>
      <c r="JVH20" s="121"/>
      <c r="JVI20" s="121"/>
      <c r="JVJ20" s="121"/>
      <c r="JVK20" s="121"/>
      <c r="JVL20" s="121"/>
      <c r="JVM20" s="121"/>
      <c r="JVN20" s="121"/>
      <c r="JVO20" s="121"/>
      <c r="JVP20" s="121"/>
      <c r="JVQ20" s="121"/>
      <c r="JVR20" s="121"/>
      <c r="JVS20" s="121"/>
      <c r="JVT20" s="121"/>
      <c r="JVU20" s="121"/>
      <c r="JVV20" s="121"/>
      <c r="JVW20" s="121"/>
      <c r="JVX20" s="121"/>
      <c r="JVY20" s="121"/>
      <c r="JVZ20" s="121"/>
      <c r="JWA20" s="121"/>
      <c r="JWB20" s="121"/>
      <c r="JWC20" s="121"/>
      <c r="JWD20" s="121"/>
      <c r="JWE20" s="121"/>
      <c r="JWF20" s="121"/>
      <c r="JWG20" s="121"/>
      <c r="JWH20" s="121"/>
      <c r="JWI20" s="121"/>
      <c r="JWJ20" s="121"/>
      <c r="JWK20" s="121"/>
      <c r="JWL20" s="121"/>
      <c r="JWM20" s="121"/>
      <c r="JWN20" s="121"/>
      <c r="JWO20" s="121"/>
      <c r="JWP20" s="121"/>
      <c r="JWQ20" s="121"/>
      <c r="JWR20" s="121"/>
      <c r="JWS20" s="121"/>
      <c r="JWT20" s="121"/>
      <c r="JWU20" s="121"/>
      <c r="JWV20" s="121"/>
      <c r="JWW20" s="121"/>
      <c r="JWX20" s="121"/>
      <c r="JWY20" s="121"/>
      <c r="JWZ20" s="121"/>
      <c r="JXA20" s="121"/>
      <c r="JXB20" s="121"/>
      <c r="JXC20" s="121"/>
      <c r="JXD20" s="121"/>
      <c r="JXE20" s="121"/>
      <c r="JXF20" s="121"/>
      <c r="JXG20" s="121"/>
      <c r="JXH20" s="121"/>
      <c r="JXI20" s="121"/>
      <c r="JXJ20" s="121"/>
      <c r="JXK20" s="121"/>
      <c r="JXL20" s="121"/>
      <c r="JXM20" s="121"/>
      <c r="JXN20" s="121"/>
      <c r="JXO20" s="121"/>
      <c r="JXP20" s="121"/>
      <c r="JXQ20" s="121"/>
      <c r="JXR20" s="121"/>
      <c r="JXS20" s="121"/>
      <c r="JXT20" s="121"/>
      <c r="JXU20" s="121"/>
      <c r="JXV20" s="121"/>
      <c r="JXW20" s="121"/>
      <c r="JXX20" s="121"/>
      <c r="JXY20" s="121"/>
      <c r="JXZ20" s="121"/>
      <c r="JYA20" s="121"/>
      <c r="JYB20" s="121"/>
      <c r="JYC20" s="121"/>
      <c r="JYD20" s="121"/>
      <c r="JYE20" s="121"/>
      <c r="JYF20" s="121"/>
      <c r="JYG20" s="121"/>
      <c r="JYH20" s="121"/>
      <c r="JYI20" s="121"/>
      <c r="JYJ20" s="121"/>
      <c r="JYK20" s="121"/>
      <c r="JYL20" s="121"/>
      <c r="JYM20" s="121"/>
      <c r="JYN20" s="121"/>
      <c r="JYO20" s="121"/>
      <c r="JYP20" s="121"/>
      <c r="JYQ20" s="121"/>
      <c r="JYR20" s="121"/>
      <c r="JYS20" s="121"/>
      <c r="JYT20" s="121"/>
      <c r="JYU20" s="121"/>
      <c r="JYV20" s="121"/>
      <c r="JYW20" s="121"/>
      <c r="JYX20" s="121"/>
      <c r="JYY20" s="121"/>
      <c r="JYZ20" s="121"/>
      <c r="JZA20" s="121"/>
      <c r="JZB20" s="121"/>
      <c r="JZC20" s="121"/>
      <c r="JZD20" s="121"/>
      <c r="JZE20" s="121"/>
      <c r="JZF20" s="121"/>
      <c r="JZG20" s="121"/>
      <c r="JZH20" s="121"/>
      <c r="JZI20" s="121"/>
      <c r="JZJ20" s="121"/>
      <c r="JZK20" s="121"/>
      <c r="JZL20" s="121"/>
      <c r="JZM20" s="121"/>
      <c r="JZN20" s="121"/>
      <c r="JZO20" s="121"/>
      <c r="JZP20" s="121"/>
      <c r="JZQ20" s="121"/>
      <c r="JZR20" s="121"/>
      <c r="JZS20" s="121"/>
      <c r="JZT20" s="121"/>
      <c r="JZU20" s="121"/>
      <c r="JZV20" s="121"/>
      <c r="JZW20" s="121"/>
      <c r="JZX20" s="121"/>
      <c r="JZY20" s="121"/>
      <c r="JZZ20" s="121"/>
      <c r="KAA20" s="121"/>
      <c r="KAB20" s="121"/>
      <c r="KAC20" s="121"/>
      <c r="KAD20" s="121"/>
      <c r="KAE20" s="121"/>
      <c r="KAF20" s="121"/>
      <c r="KAG20" s="121"/>
      <c r="KAH20" s="121"/>
      <c r="KAI20" s="121"/>
      <c r="KAJ20" s="121"/>
      <c r="KAK20" s="121"/>
      <c r="KAL20" s="121"/>
      <c r="KAM20" s="121"/>
      <c r="KAN20" s="121"/>
      <c r="KAO20" s="121"/>
      <c r="KAP20" s="121"/>
      <c r="KAQ20" s="121"/>
      <c r="KAR20" s="121"/>
      <c r="KAS20" s="121"/>
      <c r="KAT20" s="121"/>
      <c r="KAU20" s="121"/>
      <c r="KAV20" s="121"/>
      <c r="KAW20" s="121"/>
      <c r="KAX20" s="121"/>
      <c r="KAY20" s="121"/>
      <c r="KAZ20" s="121"/>
      <c r="KBA20" s="121"/>
      <c r="KBB20" s="121"/>
      <c r="KBC20" s="121"/>
      <c r="KBD20" s="121"/>
      <c r="KBE20" s="121"/>
      <c r="KBF20" s="121"/>
      <c r="KBG20" s="121"/>
      <c r="KBH20" s="121"/>
      <c r="KBI20" s="121"/>
      <c r="KBJ20" s="121"/>
      <c r="KBK20" s="121"/>
      <c r="KBL20" s="121"/>
      <c r="KBM20" s="121"/>
      <c r="KBN20" s="121"/>
      <c r="KBO20" s="121"/>
      <c r="KBP20" s="121"/>
      <c r="KBQ20" s="121"/>
      <c r="KBR20" s="121"/>
      <c r="KBS20" s="121"/>
      <c r="KBT20" s="121"/>
      <c r="KBU20" s="121"/>
      <c r="KBV20" s="121"/>
      <c r="KBW20" s="121"/>
      <c r="KBX20" s="121"/>
      <c r="KBY20" s="121"/>
      <c r="KBZ20" s="121"/>
      <c r="KCA20" s="121"/>
      <c r="KCB20" s="121"/>
      <c r="KCC20" s="121"/>
      <c r="KCD20" s="121"/>
      <c r="KCE20" s="121"/>
      <c r="KCF20" s="121"/>
      <c r="KCG20" s="121"/>
      <c r="KCH20" s="121"/>
      <c r="KCI20" s="121"/>
      <c r="KCJ20" s="121"/>
      <c r="KCK20" s="121"/>
      <c r="KCL20" s="121"/>
      <c r="KCM20" s="121"/>
      <c r="KCN20" s="121"/>
      <c r="KCO20" s="121"/>
      <c r="KCP20" s="121"/>
      <c r="KCQ20" s="121"/>
      <c r="KCR20" s="121"/>
      <c r="KCS20" s="121"/>
      <c r="KCT20" s="121"/>
      <c r="KCU20" s="121"/>
      <c r="KCV20" s="121"/>
      <c r="KCW20" s="121"/>
      <c r="KCX20" s="121"/>
      <c r="KCY20" s="121"/>
      <c r="KCZ20" s="121"/>
      <c r="KDA20" s="121"/>
      <c r="KDB20" s="121"/>
      <c r="KDC20" s="121"/>
      <c r="KDD20" s="121"/>
      <c r="KDE20" s="121"/>
      <c r="KDF20" s="121"/>
      <c r="KDG20" s="121"/>
      <c r="KDH20" s="121"/>
      <c r="KDI20" s="121"/>
      <c r="KDJ20" s="121"/>
      <c r="KDK20" s="121"/>
      <c r="KDL20" s="121"/>
      <c r="KDM20" s="121"/>
      <c r="KDN20" s="121"/>
      <c r="KDO20" s="121"/>
      <c r="KDP20" s="121"/>
      <c r="KDQ20" s="121"/>
      <c r="KDR20" s="121"/>
      <c r="KDS20" s="121"/>
      <c r="KDT20" s="121"/>
      <c r="KDU20" s="121"/>
      <c r="KDV20" s="121"/>
      <c r="KDW20" s="121"/>
      <c r="KDX20" s="121"/>
      <c r="KDY20" s="121"/>
      <c r="KDZ20" s="121"/>
      <c r="KEA20" s="121"/>
      <c r="KEB20" s="121"/>
      <c r="KEC20" s="121"/>
      <c r="KED20" s="121"/>
      <c r="KEE20" s="121"/>
      <c r="KEF20" s="121"/>
      <c r="KEG20" s="121"/>
      <c r="KEH20" s="121"/>
      <c r="KEI20" s="121"/>
      <c r="KEJ20" s="121"/>
      <c r="KEK20" s="121"/>
      <c r="KEL20" s="121"/>
      <c r="KEM20" s="121"/>
      <c r="KEN20" s="121"/>
      <c r="KEO20" s="121"/>
      <c r="KEP20" s="121"/>
      <c r="KEQ20" s="121"/>
      <c r="KER20" s="121"/>
      <c r="KES20" s="121"/>
      <c r="KET20" s="121"/>
      <c r="KEU20" s="121"/>
      <c r="KEV20" s="121"/>
      <c r="KEW20" s="121"/>
      <c r="KEX20" s="121"/>
      <c r="KEY20" s="121"/>
      <c r="KEZ20" s="121"/>
      <c r="KFA20" s="121"/>
      <c r="KFB20" s="121"/>
      <c r="KFC20" s="121"/>
      <c r="KFD20" s="121"/>
      <c r="KFE20" s="121"/>
      <c r="KFF20" s="121"/>
      <c r="KFG20" s="121"/>
      <c r="KFH20" s="121"/>
      <c r="KFI20" s="121"/>
      <c r="KFJ20" s="121"/>
      <c r="KFK20" s="121"/>
      <c r="KFL20" s="121"/>
      <c r="KFM20" s="121"/>
      <c r="KFN20" s="121"/>
      <c r="KFO20" s="121"/>
      <c r="KFP20" s="121"/>
      <c r="KFQ20" s="121"/>
      <c r="KFR20" s="121"/>
      <c r="KFS20" s="121"/>
      <c r="KFT20" s="121"/>
      <c r="KFU20" s="121"/>
      <c r="KFV20" s="121"/>
      <c r="KFW20" s="121"/>
      <c r="KFX20" s="121"/>
      <c r="KFY20" s="121"/>
      <c r="KFZ20" s="121"/>
      <c r="KGA20" s="121"/>
      <c r="KGB20" s="121"/>
      <c r="KGC20" s="121"/>
      <c r="KGD20" s="121"/>
      <c r="KGE20" s="121"/>
      <c r="KGF20" s="121"/>
      <c r="KGG20" s="121"/>
      <c r="KGH20" s="121"/>
      <c r="KGI20" s="121"/>
      <c r="KGJ20" s="121"/>
      <c r="KGK20" s="121"/>
      <c r="KGL20" s="121"/>
      <c r="KGM20" s="121"/>
      <c r="KGN20" s="121"/>
      <c r="KGO20" s="121"/>
      <c r="KGP20" s="121"/>
      <c r="KGQ20" s="121"/>
      <c r="KGR20" s="121"/>
      <c r="KGS20" s="121"/>
      <c r="KGT20" s="121"/>
      <c r="KGU20" s="121"/>
      <c r="KGV20" s="121"/>
      <c r="KGW20" s="121"/>
      <c r="KGX20" s="121"/>
      <c r="KGY20" s="121"/>
      <c r="KGZ20" s="121"/>
      <c r="KHA20" s="121"/>
      <c r="KHB20" s="121"/>
      <c r="KHC20" s="121"/>
      <c r="KHD20" s="121"/>
      <c r="KHE20" s="121"/>
      <c r="KHF20" s="121"/>
      <c r="KHG20" s="121"/>
      <c r="KHH20" s="121"/>
      <c r="KHI20" s="121"/>
      <c r="KHJ20" s="121"/>
      <c r="KHK20" s="121"/>
      <c r="KHL20" s="121"/>
      <c r="KHM20" s="121"/>
      <c r="KHN20" s="121"/>
      <c r="KHO20" s="121"/>
      <c r="KHP20" s="121"/>
      <c r="KHQ20" s="121"/>
      <c r="KHR20" s="121"/>
      <c r="KHS20" s="121"/>
      <c r="KHT20" s="121"/>
      <c r="KHU20" s="121"/>
      <c r="KHV20" s="121"/>
      <c r="KHW20" s="121"/>
      <c r="KHX20" s="121"/>
      <c r="KHY20" s="121"/>
      <c r="KHZ20" s="121"/>
      <c r="KIA20" s="121"/>
      <c r="KIB20" s="121"/>
      <c r="KIC20" s="121"/>
      <c r="KID20" s="121"/>
      <c r="KIE20" s="121"/>
      <c r="KIF20" s="121"/>
      <c r="KIG20" s="121"/>
      <c r="KIH20" s="121"/>
      <c r="KII20" s="121"/>
      <c r="KIJ20" s="121"/>
      <c r="KIK20" s="121"/>
      <c r="KIL20" s="121"/>
      <c r="KIM20" s="121"/>
      <c r="KIN20" s="121"/>
      <c r="KIO20" s="121"/>
      <c r="KIP20" s="121"/>
      <c r="KIQ20" s="121"/>
      <c r="KIR20" s="121"/>
      <c r="KIS20" s="121"/>
      <c r="KIT20" s="121"/>
      <c r="KIU20" s="121"/>
      <c r="KIV20" s="121"/>
      <c r="KIW20" s="121"/>
      <c r="KIX20" s="121"/>
      <c r="KIY20" s="121"/>
      <c r="KIZ20" s="121"/>
      <c r="KJA20" s="121"/>
      <c r="KJB20" s="121"/>
      <c r="KJC20" s="121"/>
      <c r="KJD20" s="121"/>
      <c r="KJE20" s="121"/>
      <c r="KJF20" s="121"/>
      <c r="KJG20" s="121"/>
      <c r="KJH20" s="121"/>
      <c r="KJI20" s="121"/>
      <c r="KJJ20" s="121"/>
      <c r="KJK20" s="121"/>
      <c r="KJL20" s="121"/>
      <c r="KJM20" s="121"/>
      <c r="KJN20" s="121"/>
      <c r="KJO20" s="121"/>
      <c r="KJP20" s="121"/>
      <c r="KJQ20" s="121"/>
      <c r="KJR20" s="121"/>
      <c r="KJS20" s="121"/>
      <c r="KJT20" s="121"/>
      <c r="KJU20" s="121"/>
      <c r="KJV20" s="121"/>
      <c r="KJW20" s="121"/>
      <c r="KJX20" s="121"/>
      <c r="KJY20" s="121"/>
      <c r="KJZ20" s="121"/>
      <c r="KKA20" s="121"/>
      <c r="KKB20" s="121"/>
      <c r="KKC20" s="121"/>
      <c r="KKD20" s="121"/>
      <c r="KKE20" s="121"/>
      <c r="KKF20" s="121"/>
      <c r="KKG20" s="121"/>
      <c r="KKH20" s="121"/>
      <c r="KKI20" s="121"/>
      <c r="KKJ20" s="121"/>
      <c r="KKK20" s="121"/>
      <c r="KKL20" s="121"/>
      <c r="KKM20" s="121"/>
      <c r="KKN20" s="121"/>
      <c r="KKO20" s="121"/>
      <c r="KKP20" s="121"/>
      <c r="KKQ20" s="121"/>
      <c r="KKR20" s="121"/>
      <c r="KKS20" s="121"/>
      <c r="KKT20" s="121"/>
      <c r="KKU20" s="121"/>
      <c r="KKV20" s="121"/>
      <c r="KKW20" s="121"/>
      <c r="KKX20" s="121"/>
      <c r="KKY20" s="121"/>
      <c r="KKZ20" s="121"/>
      <c r="KLA20" s="121"/>
      <c r="KLB20" s="121"/>
      <c r="KLC20" s="121"/>
      <c r="KLD20" s="121"/>
      <c r="KLE20" s="121"/>
      <c r="KLF20" s="121"/>
      <c r="KLG20" s="121"/>
      <c r="KLH20" s="121"/>
      <c r="KLI20" s="121"/>
      <c r="KLJ20" s="121"/>
      <c r="KLK20" s="121"/>
      <c r="KLL20" s="121"/>
      <c r="KLM20" s="121"/>
      <c r="KLN20" s="121"/>
      <c r="KLO20" s="121"/>
      <c r="KLP20" s="121"/>
      <c r="KLQ20" s="121"/>
      <c r="KLR20" s="121"/>
      <c r="KLS20" s="121"/>
      <c r="KLT20" s="121"/>
      <c r="KLU20" s="121"/>
      <c r="KLV20" s="121"/>
      <c r="KLW20" s="121"/>
      <c r="KLX20" s="121"/>
      <c r="KLY20" s="121"/>
      <c r="KLZ20" s="121"/>
      <c r="KMA20" s="121"/>
      <c r="KMB20" s="121"/>
      <c r="KMC20" s="121"/>
      <c r="KMD20" s="121"/>
      <c r="KME20" s="121"/>
      <c r="KMF20" s="121"/>
      <c r="KMG20" s="121"/>
      <c r="KMH20" s="121"/>
      <c r="KMI20" s="121"/>
      <c r="KMJ20" s="121"/>
      <c r="KMK20" s="121"/>
      <c r="KML20" s="121"/>
      <c r="KMM20" s="121"/>
      <c r="KMN20" s="121"/>
      <c r="KMO20" s="121"/>
      <c r="KMP20" s="121"/>
      <c r="KMQ20" s="121"/>
      <c r="KMR20" s="121"/>
      <c r="KMS20" s="121"/>
      <c r="KMT20" s="121"/>
      <c r="KMU20" s="121"/>
      <c r="KMV20" s="121"/>
      <c r="KMW20" s="121"/>
      <c r="KMX20" s="121"/>
      <c r="KMY20" s="121"/>
      <c r="KMZ20" s="121"/>
      <c r="KNA20" s="121"/>
      <c r="KNB20" s="121"/>
      <c r="KNC20" s="121"/>
      <c r="KND20" s="121"/>
      <c r="KNE20" s="121"/>
      <c r="KNF20" s="121"/>
      <c r="KNG20" s="121"/>
      <c r="KNH20" s="121"/>
      <c r="KNI20" s="121"/>
      <c r="KNJ20" s="121"/>
      <c r="KNK20" s="121"/>
      <c r="KNL20" s="121"/>
      <c r="KNM20" s="121"/>
      <c r="KNN20" s="121"/>
      <c r="KNO20" s="121"/>
      <c r="KNP20" s="121"/>
      <c r="KNQ20" s="121"/>
      <c r="KNR20" s="121"/>
      <c r="KNS20" s="121"/>
      <c r="KNT20" s="121"/>
      <c r="KNU20" s="121"/>
      <c r="KNV20" s="121"/>
      <c r="KNW20" s="121"/>
      <c r="KNX20" s="121"/>
      <c r="KNY20" s="121"/>
      <c r="KNZ20" s="121"/>
      <c r="KOA20" s="121"/>
      <c r="KOB20" s="121"/>
      <c r="KOC20" s="121"/>
      <c r="KOD20" s="121"/>
      <c r="KOE20" s="121"/>
      <c r="KOF20" s="121"/>
      <c r="KOG20" s="121"/>
      <c r="KOH20" s="121"/>
      <c r="KOI20" s="121"/>
      <c r="KOJ20" s="121"/>
      <c r="KOK20" s="121"/>
      <c r="KOL20" s="121"/>
      <c r="KOM20" s="121"/>
      <c r="KON20" s="121"/>
      <c r="KOO20" s="121"/>
      <c r="KOP20" s="121"/>
      <c r="KOQ20" s="121"/>
      <c r="KOR20" s="121"/>
      <c r="KOS20" s="121"/>
      <c r="KOT20" s="121"/>
      <c r="KOU20" s="121"/>
      <c r="KOV20" s="121"/>
      <c r="KOW20" s="121"/>
      <c r="KOX20" s="121"/>
      <c r="KOY20" s="121"/>
      <c r="KOZ20" s="121"/>
      <c r="KPA20" s="121"/>
      <c r="KPB20" s="121"/>
      <c r="KPC20" s="121"/>
      <c r="KPD20" s="121"/>
      <c r="KPE20" s="121"/>
      <c r="KPF20" s="121"/>
      <c r="KPG20" s="121"/>
      <c r="KPH20" s="121"/>
      <c r="KPI20" s="121"/>
      <c r="KPJ20" s="121"/>
      <c r="KPK20" s="121"/>
      <c r="KPL20" s="121"/>
      <c r="KPM20" s="121"/>
      <c r="KPN20" s="121"/>
      <c r="KPO20" s="121"/>
      <c r="KPP20" s="121"/>
      <c r="KPQ20" s="121"/>
      <c r="KPR20" s="121"/>
      <c r="KPS20" s="121"/>
      <c r="KPT20" s="121"/>
      <c r="KPU20" s="121"/>
      <c r="KPV20" s="121"/>
      <c r="KPW20" s="121"/>
      <c r="KPX20" s="121"/>
      <c r="KPY20" s="121"/>
      <c r="KPZ20" s="121"/>
      <c r="KQA20" s="121"/>
      <c r="KQB20" s="121"/>
      <c r="KQC20" s="121"/>
      <c r="KQD20" s="121"/>
      <c r="KQE20" s="121"/>
      <c r="KQF20" s="121"/>
      <c r="KQG20" s="121"/>
      <c r="KQH20" s="121"/>
      <c r="KQI20" s="121"/>
      <c r="KQJ20" s="121"/>
      <c r="KQK20" s="121"/>
      <c r="KQL20" s="121"/>
      <c r="KQM20" s="121"/>
      <c r="KQN20" s="121"/>
      <c r="KQO20" s="121"/>
      <c r="KQP20" s="121"/>
      <c r="KQQ20" s="121"/>
      <c r="KQR20" s="121"/>
      <c r="KQS20" s="121"/>
      <c r="KQT20" s="121"/>
      <c r="KQU20" s="121"/>
      <c r="KQV20" s="121"/>
      <c r="KQW20" s="121"/>
      <c r="KQX20" s="121"/>
      <c r="KQY20" s="121"/>
      <c r="KQZ20" s="121"/>
      <c r="KRA20" s="121"/>
      <c r="KRB20" s="121"/>
      <c r="KRC20" s="121"/>
      <c r="KRD20" s="121"/>
      <c r="KRE20" s="121"/>
      <c r="KRF20" s="121"/>
      <c r="KRG20" s="121"/>
      <c r="KRH20" s="121"/>
      <c r="KRI20" s="121"/>
      <c r="KRJ20" s="121"/>
      <c r="KRK20" s="121"/>
      <c r="KRL20" s="121"/>
      <c r="KRM20" s="121"/>
      <c r="KRN20" s="121"/>
      <c r="KRO20" s="121"/>
      <c r="KRP20" s="121"/>
      <c r="KRQ20" s="121"/>
      <c r="KRR20" s="121"/>
      <c r="KRS20" s="121"/>
      <c r="KRT20" s="121"/>
      <c r="KRU20" s="121"/>
      <c r="KRV20" s="121"/>
      <c r="KRW20" s="121"/>
      <c r="KRX20" s="121"/>
      <c r="KRY20" s="121"/>
      <c r="KRZ20" s="121"/>
      <c r="KSA20" s="121"/>
      <c r="KSB20" s="121"/>
      <c r="KSC20" s="121"/>
      <c r="KSD20" s="121"/>
      <c r="KSE20" s="121"/>
      <c r="KSF20" s="121"/>
      <c r="KSG20" s="121"/>
      <c r="KSH20" s="121"/>
      <c r="KSI20" s="121"/>
      <c r="KSJ20" s="121"/>
      <c r="KSK20" s="121"/>
      <c r="KSL20" s="121"/>
      <c r="KSM20" s="121"/>
      <c r="KSN20" s="121"/>
      <c r="KSO20" s="121"/>
      <c r="KSP20" s="121"/>
      <c r="KSQ20" s="121"/>
      <c r="KSR20" s="121"/>
      <c r="KSS20" s="121"/>
      <c r="KST20" s="121"/>
      <c r="KSU20" s="121"/>
      <c r="KSV20" s="121"/>
      <c r="KSW20" s="121"/>
      <c r="KSX20" s="121"/>
      <c r="KSY20" s="121"/>
      <c r="KSZ20" s="121"/>
      <c r="KTA20" s="121"/>
      <c r="KTB20" s="121"/>
      <c r="KTC20" s="121"/>
      <c r="KTD20" s="121"/>
      <c r="KTE20" s="121"/>
      <c r="KTF20" s="121"/>
      <c r="KTG20" s="121"/>
      <c r="KTH20" s="121"/>
      <c r="KTI20" s="121"/>
      <c r="KTJ20" s="121"/>
      <c r="KTK20" s="121"/>
      <c r="KTL20" s="121"/>
      <c r="KTM20" s="121"/>
      <c r="KTN20" s="121"/>
      <c r="KTO20" s="121"/>
      <c r="KTP20" s="121"/>
      <c r="KTQ20" s="121"/>
      <c r="KTR20" s="121"/>
      <c r="KTS20" s="121"/>
      <c r="KTT20" s="121"/>
      <c r="KTU20" s="121"/>
      <c r="KTV20" s="121"/>
      <c r="KTW20" s="121"/>
      <c r="KTX20" s="121"/>
      <c r="KTY20" s="121"/>
      <c r="KTZ20" s="121"/>
      <c r="KUA20" s="121"/>
      <c r="KUB20" s="121"/>
      <c r="KUC20" s="121"/>
      <c r="KUD20" s="121"/>
      <c r="KUE20" s="121"/>
      <c r="KUF20" s="121"/>
      <c r="KUG20" s="121"/>
      <c r="KUH20" s="121"/>
      <c r="KUI20" s="121"/>
      <c r="KUJ20" s="121"/>
      <c r="KUK20" s="121"/>
      <c r="KUL20" s="121"/>
      <c r="KUM20" s="121"/>
      <c r="KUN20" s="121"/>
      <c r="KUO20" s="121"/>
      <c r="KUP20" s="121"/>
      <c r="KUQ20" s="121"/>
      <c r="KUR20" s="121"/>
      <c r="KUS20" s="121"/>
      <c r="KUT20" s="121"/>
      <c r="KUU20" s="121"/>
      <c r="KUV20" s="121"/>
      <c r="KUW20" s="121"/>
      <c r="KUX20" s="121"/>
      <c r="KUY20" s="121"/>
      <c r="KUZ20" s="121"/>
      <c r="KVA20" s="121"/>
      <c r="KVB20" s="121"/>
      <c r="KVC20" s="121"/>
      <c r="KVD20" s="121"/>
      <c r="KVE20" s="121"/>
      <c r="KVF20" s="121"/>
      <c r="KVG20" s="121"/>
      <c r="KVH20" s="121"/>
      <c r="KVI20" s="121"/>
      <c r="KVJ20" s="121"/>
      <c r="KVK20" s="121"/>
      <c r="KVL20" s="121"/>
      <c r="KVM20" s="121"/>
      <c r="KVN20" s="121"/>
      <c r="KVO20" s="121"/>
      <c r="KVP20" s="121"/>
      <c r="KVQ20" s="121"/>
      <c r="KVR20" s="121"/>
      <c r="KVS20" s="121"/>
      <c r="KVT20" s="121"/>
      <c r="KVU20" s="121"/>
      <c r="KVV20" s="121"/>
      <c r="KVW20" s="121"/>
      <c r="KVX20" s="121"/>
      <c r="KVY20" s="121"/>
      <c r="KVZ20" s="121"/>
      <c r="KWA20" s="121"/>
      <c r="KWB20" s="121"/>
      <c r="KWC20" s="121"/>
      <c r="KWD20" s="121"/>
      <c r="KWE20" s="121"/>
      <c r="KWF20" s="121"/>
      <c r="KWG20" s="121"/>
      <c r="KWH20" s="121"/>
      <c r="KWI20" s="121"/>
      <c r="KWJ20" s="121"/>
      <c r="KWK20" s="121"/>
      <c r="KWL20" s="121"/>
      <c r="KWM20" s="121"/>
      <c r="KWN20" s="121"/>
      <c r="KWO20" s="121"/>
      <c r="KWP20" s="121"/>
      <c r="KWQ20" s="121"/>
      <c r="KWR20" s="121"/>
      <c r="KWS20" s="121"/>
      <c r="KWT20" s="121"/>
      <c r="KWU20" s="121"/>
      <c r="KWV20" s="121"/>
      <c r="KWW20" s="121"/>
      <c r="KWX20" s="121"/>
      <c r="KWY20" s="121"/>
      <c r="KWZ20" s="121"/>
      <c r="KXA20" s="121"/>
      <c r="KXB20" s="121"/>
      <c r="KXC20" s="121"/>
      <c r="KXD20" s="121"/>
      <c r="KXE20" s="121"/>
      <c r="KXF20" s="121"/>
      <c r="KXG20" s="121"/>
      <c r="KXH20" s="121"/>
      <c r="KXI20" s="121"/>
      <c r="KXJ20" s="121"/>
      <c r="KXK20" s="121"/>
      <c r="KXL20" s="121"/>
      <c r="KXM20" s="121"/>
      <c r="KXN20" s="121"/>
      <c r="KXO20" s="121"/>
      <c r="KXP20" s="121"/>
      <c r="KXQ20" s="121"/>
      <c r="KXR20" s="121"/>
      <c r="KXS20" s="121"/>
      <c r="KXT20" s="121"/>
      <c r="KXU20" s="121"/>
      <c r="KXV20" s="121"/>
      <c r="KXW20" s="121"/>
      <c r="KXX20" s="121"/>
      <c r="KXY20" s="121"/>
      <c r="KXZ20" s="121"/>
      <c r="KYA20" s="121"/>
      <c r="KYB20" s="121"/>
      <c r="KYC20" s="121"/>
      <c r="KYD20" s="121"/>
      <c r="KYE20" s="121"/>
      <c r="KYF20" s="121"/>
      <c r="KYG20" s="121"/>
      <c r="KYH20" s="121"/>
      <c r="KYI20" s="121"/>
      <c r="KYJ20" s="121"/>
      <c r="KYK20" s="121"/>
      <c r="KYL20" s="121"/>
      <c r="KYM20" s="121"/>
      <c r="KYN20" s="121"/>
      <c r="KYO20" s="121"/>
      <c r="KYP20" s="121"/>
      <c r="KYQ20" s="121"/>
      <c r="KYR20" s="121"/>
      <c r="KYS20" s="121"/>
      <c r="KYT20" s="121"/>
      <c r="KYU20" s="121"/>
      <c r="KYV20" s="121"/>
      <c r="KYW20" s="121"/>
      <c r="KYX20" s="121"/>
      <c r="KYY20" s="121"/>
      <c r="KYZ20" s="121"/>
      <c r="KZA20" s="121"/>
      <c r="KZB20" s="121"/>
      <c r="KZC20" s="121"/>
      <c r="KZD20" s="121"/>
      <c r="KZE20" s="121"/>
      <c r="KZF20" s="121"/>
      <c r="KZG20" s="121"/>
      <c r="KZH20" s="121"/>
      <c r="KZI20" s="121"/>
      <c r="KZJ20" s="121"/>
      <c r="KZK20" s="121"/>
      <c r="KZL20" s="121"/>
      <c r="KZM20" s="121"/>
      <c r="KZN20" s="121"/>
      <c r="KZO20" s="121"/>
      <c r="KZP20" s="121"/>
      <c r="KZQ20" s="121"/>
      <c r="KZR20" s="121"/>
      <c r="KZS20" s="121"/>
      <c r="KZT20" s="121"/>
      <c r="KZU20" s="121"/>
      <c r="KZV20" s="121"/>
      <c r="KZW20" s="121"/>
      <c r="KZX20" s="121"/>
      <c r="KZY20" s="121"/>
      <c r="KZZ20" s="121"/>
      <c r="LAA20" s="121"/>
      <c r="LAB20" s="121"/>
      <c r="LAC20" s="121"/>
      <c r="LAD20" s="121"/>
      <c r="LAE20" s="121"/>
      <c r="LAF20" s="121"/>
      <c r="LAG20" s="121"/>
      <c r="LAH20" s="121"/>
      <c r="LAI20" s="121"/>
      <c r="LAJ20" s="121"/>
      <c r="LAK20" s="121"/>
      <c r="LAL20" s="121"/>
      <c r="LAM20" s="121"/>
      <c r="LAN20" s="121"/>
      <c r="LAO20" s="121"/>
      <c r="LAP20" s="121"/>
      <c r="LAQ20" s="121"/>
      <c r="LAR20" s="121"/>
      <c r="LAS20" s="121"/>
      <c r="LAT20" s="121"/>
      <c r="LAU20" s="121"/>
      <c r="LAV20" s="121"/>
      <c r="LAW20" s="121"/>
      <c r="LAX20" s="121"/>
      <c r="LAY20" s="121"/>
      <c r="LAZ20" s="121"/>
      <c r="LBA20" s="121"/>
      <c r="LBB20" s="121"/>
      <c r="LBC20" s="121"/>
      <c r="LBD20" s="121"/>
      <c r="LBE20" s="121"/>
      <c r="LBF20" s="121"/>
      <c r="LBG20" s="121"/>
      <c r="LBH20" s="121"/>
      <c r="LBI20" s="121"/>
      <c r="LBJ20" s="121"/>
      <c r="LBK20" s="121"/>
      <c r="LBL20" s="121"/>
      <c r="LBM20" s="121"/>
      <c r="LBN20" s="121"/>
      <c r="LBO20" s="121"/>
      <c r="LBP20" s="121"/>
      <c r="LBQ20" s="121"/>
      <c r="LBR20" s="121"/>
      <c r="LBS20" s="121"/>
      <c r="LBT20" s="121"/>
      <c r="LBU20" s="121"/>
      <c r="LBV20" s="121"/>
      <c r="LBW20" s="121"/>
      <c r="LBX20" s="121"/>
      <c r="LBY20" s="121"/>
      <c r="LBZ20" s="121"/>
      <c r="LCA20" s="121"/>
      <c r="LCB20" s="121"/>
      <c r="LCC20" s="121"/>
      <c r="LCD20" s="121"/>
      <c r="LCE20" s="121"/>
      <c r="LCF20" s="121"/>
      <c r="LCG20" s="121"/>
      <c r="LCH20" s="121"/>
      <c r="LCI20" s="121"/>
      <c r="LCJ20" s="121"/>
      <c r="LCK20" s="121"/>
      <c r="LCL20" s="121"/>
      <c r="LCM20" s="121"/>
      <c r="LCN20" s="121"/>
      <c r="LCO20" s="121"/>
      <c r="LCP20" s="121"/>
      <c r="LCQ20" s="121"/>
      <c r="LCR20" s="121"/>
      <c r="LCS20" s="121"/>
      <c r="LCT20" s="121"/>
      <c r="LCU20" s="121"/>
      <c r="LCV20" s="121"/>
      <c r="LCW20" s="121"/>
      <c r="LCX20" s="121"/>
      <c r="LCY20" s="121"/>
      <c r="LCZ20" s="121"/>
      <c r="LDA20" s="121"/>
      <c r="LDB20" s="121"/>
      <c r="LDC20" s="121"/>
      <c r="LDD20" s="121"/>
      <c r="LDE20" s="121"/>
      <c r="LDF20" s="121"/>
      <c r="LDG20" s="121"/>
      <c r="LDH20" s="121"/>
      <c r="LDI20" s="121"/>
      <c r="LDJ20" s="121"/>
      <c r="LDK20" s="121"/>
      <c r="LDL20" s="121"/>
      <c r="LDM20" s="121"/>
      <c r="LDN20" s="121"/>
      <c r="LDO20" s="121"/>
      <c r="LDP20" s="121"/>
      <c r="LDQ20" s="121"/>
      <c r="LDR20" s="121"/>
      <c r="LDS20" s="121"/>
      <c r="LDT20" s="121"/>
      <c r="LDU20" s="121"/>
      <c r="LDV20" s="121"/>
      <c r="LDW20" s="121"/>
      <c r="LDX20" s="121"/>
      <c r="LDY20" s="121"/>
      <c r="LDZ20" s="121"/>
      <c r="LEA20" s="121"/>
      <c r="LEB20" s="121"/>
      <c r="LEC20" s="121"/>
      <c r="LED20" s="121"/>
      <c r="LEE20" s="121"/>
      <c r="LEF20" s="121"/>
      <c r="LEG20" s="121"/>
      <c r="LEH20" s="121"/>
      <c r="LEI20" s="121"/>
      <c r="LEJ20" s="121"/>
      <c r="LEK20" s="121"/>
      <c r="LEL20" s="121"/>
      <c r="LEM20" s="121"/>
      <c r="LEN20" s="121"/>
      <c r="LEO20" s="121"/>
      <c r="LEP20" s="121"/>
      <c r="LEQ20" s="121"/>
      <c r="LER20" s="121"/>
      <c r="LES20" s="121"/>
      <c r="LET20" s="121"/>
      <c r="LEU20" s="121"/>
      <c r="LEV20" s="121"/>
      <c r="LEW20" s="121"/>
      <c r="LEX20" s="121"/>
      <c r="LEY20" s="121"/>
      <c r="LEZ20" s="121"/>
      <c r="LFA20" s="121"/>
      <c r="LFB20" s="121"/>
      <c r="LFC20" s="121"/>
      <c r="LFD20" s="121"/>
      <c r="LFE20" s="121"/>
      <c r="LFF20" s="121"/>
      <c r="LFG20" s="121"/>
      <c r="LFH20" s="121"/>
      <c r="LFI20" s="121"/>
      <c r="LFJ20" s="121"/>
      <c r="LFK20" s="121"/>
      <c r="LFL20" s="121"/>
      <c r="LFM20" s="121"/>
      <c r="LFN20" s="121"/>
      <c r="LFO20" s="121"/>
      <c r="LFP20" s="121"/>
      <c r="LFQ20" s="121"/>
      <c r="LFR20" s="121"/>
      <c r="LFS20" s="121"/>
      <c r="LFT20" s="121"/>
      <c r="LFU20" s="121"/>
      <c r="LFV20" s="121"/>
      <c r="LFW20" s="121"/>
      <c r="LFX20" s="121"/>
      <c r="LFY20" s="121"/>
      <c r="LFZ20" s="121"/>
      <c r="LGA20" s="121"/>
      <c r="LGB20" s="121"/>
      <c r="LGC20" s="121"/>
      <c r="LGD20" s="121"/>
      <c r="LGE20" s="121"/>
      <c r="LGF20" s="121"/>
      <c r="LGG20" s="121"/>
      <c r="LGH20" s="121"/>
      <c r="LGI20" s="121"/>
      <c r="LGJ20" s="121"/>
      <c r="LGK20" s="121"/>
      <c r="LGL20" s="121"/>
      <c r="LGM20" s="121"/>
      <c r="LGN20" s="121"/>
      <c r="LGO20" s="121"/>
      <c r="LGP20" s="121"/>
      <c r="LGQ20" s="121"/>
      <c r="LGR20" s="121"/>
      <c r="LGS20" s="121"/>
      <c r="LGT20" s="121"/>
      <c r="LGU20" s="121"/>
      <c r="LGV20" s="121"/>
      <c r="LGW20" s="121"/>
      <c r="LGX20" s="121"/>
      <c r="LGY20" s="121"/>
      <c r="LGZ20" s="121"/>
      <c r="LHA20" s="121"/>
      <c r="LHB20" s="121"/>
      <c r="LHC20" s="121"/>
      <c r="LHD20" s="121"/>
      <c r="LHE20" s="121"/>
      <c r="LHF20" s="121"/>
      <c r="LHG20" s="121"/>
      <c r="LHH20" s="121"/>
      <c r="LHI20" s="121"/>
      <c r="LHJ20" s="121"/>
      <c r="LHK20" s="121"/>
      <c r="LHL20" s="121"/>
      <c r="LHM20" s="121"/>
      <c r="LHN20" s="121"/>
      <c r="LHO20" s="121"/>
      <c r="LHP20" s="121"/>
      <c r="LHQ20" s="121"/>
      <c r="LHR20" s="121"/>
      <c r="LHS20" s="121"/>
      <c r="LHT20" s="121"/>
      <c r="LHU20" s="121"/>
      <c r="LHV20" s="121"/>
      <c r="LHW20" s="121"/>
      <c r="LHX20" s="121"/>
      <c r="LHY20" s="121"/>
      <c r="LHZ20" s="121"/>
      <c r="LIA20" s="121"/>
      <c r="LIB20" s="121"/>
      <c r="LIC20" s="121"/>
      <c r="LID20" s="121"/>
      <c r="LIE20" s="121"/>
      <c r="LIF20" s="121"/>
      <c r="LIG20" s="121"/>
      <c r="LIH20" s="121"/>
      <c r="LII20" s="121"/>
      <c r="LIJ20" s="121"/>
      <c r="LIK20" s="121"/>
      <c r="LIL20" s="121"/>
      <c r="LIM20" s="121"/>
      <c r="LIN20" s="121"/>
      <c r="LIO20" s="121"/>
      <c r="LIP20" s="121"/>
      <c r="LIQ20" s="121"/>
      <c r="LIR20" s="121"/>
      <c r="LIS20" s="121"/>
      <c r="LIT20" s="121"/>
      <c r="LIU20" s="121"/>
      <c r="LIV20" s="121"/>
      <c r="LIW20" s="121"/>
      <c r="LIX20" s="121"/>
      <c r="LIY20" s="121"/>
      <c r="LIZ20" s="121"/>
      <c r="LJA20" s="121"/>
      <c r="LJB20" s="121"/>
      <c r="LJC20" s="121"/>
      <c r="LJD20" s="121"/>
      <c r="LJE20" s="121"/>
      <c r="LJF20" s="121"/>
      <c r="LJG20" s="121"/>
      <c r="LJH20" s="121"/>
      <c r="LJI20" s="121"/>
      <c r="LJJ20" s="121"/>
      <c r="LJK20" s="121"/>
      <c r="LJL20" s="121"/>
      <c r="LJM20" s="121"/>
      <c r="LJN20" s="121"/>
      <c r="LJO20" s="121"/>
      <c r="LJP20" s="121"/>
      <c r="LJQ20" s="121"/>
      <c r="LJR20" s="121"/>
      <c r="LJS20" s="121"/>
      <c r="LJT20" s="121"/>
      <c r="LJU20" s="121"/>
      <c r="LJV20" s="121"/>
      <c r="LJW20" s="121"/>
      <c r="LJX20" s="121"/>
      <c r="LJY20" s="121"/>
      <c r="LJZ20" s="121"/>
      <c r="LKA20" s="121"/>
      <c r="LKB20" s="121"/>
      <c r="LKC20" s="121"/>
      <c r="LKD20" s="121"/>
      <c r="LKE20" s="121"/>
      <c r="LKF20" s="121"/>
      <c r="LKG20" s="121"/>
      <c r="LKH20" s="121"/>
      <c r="LKI20" s="121"/>
      <c r="LKJ20" s="121"/>
      <c r="LKK20" s="121"/>
      <c r="LKL20" s="121"/>
      <c r="LKM20" s="121"/>
      <c r="LKN20" s="121"/>
      <c r="LKO20" s="121"/>
      <c r="LKP20" s="121"/>
      <c r="LKQ20" s="121"/>
      <c r="LKR20" s="121"/>
      <c r="LKS20" s="121"/>
      <c r="LKT20" s="121"/>
      <c r="LKU20" s="121"/>
      <c r="LKV20" s="121"/>
      <c r="LKW20" s="121"/>
      <c r="LKX20" s="121"/>
      <c r="LKY20" s="121"/>
      <c r="LKZ20" s="121"/>
      <c r="LLA20" s="121"/>
      <c r="LLB20" s="121"/>
      <c r="LLC20" s="121"/>
      <c r="LLD20" s="121"/>
      <c r="LLE20" s="121"/>
      <c r="LLF20" s="121"/>
      <c r="LLG20" s="121"/>
      <c r="LLH20" s="121"/>
      <c r="LLI20" s="121"/>
      <c r="LLJ20" s="121"/>
      <c r="LLK20" s="121"/>
      <c r="LLL20" s="121"/>
      <c r="LLM20" s="121"/>
      <c r="LLN20" s="121"/>
      <c r="LLO20" s="121"/>
      <c r="LLP20" s="121"/>
      <c r="LLQ20" s="121"/>
      <c r="LLR20" s="121"/>
      <c r="LLS20" s="121"/>
      <c r="LLT20" s="121"/>
      <c r="LLU20" s="121"/>
      <c r="LLV20" s="121"/>
      <c r="LLW20" s="121"/>
      <c r="LLX20" s="121"/>
      <c r="LLY20" s="121"/>
      <c r="LLZ20" s="121"/>
      <c r="LMA20" s="121"/>
      <c r="LMB20" s="121"/>
      <c r="LMC20" s="121"/>
      <c r="LMD20" s="121"/>
      <c r="LME20" s="121"/>
      <c r="LMF20" s="121"/>
      <c r="LMG20" s="121"/>
      <c r="LMH20" s="121"/>
      <c r="LMI20" s="121"/>
      <c r="LMJ20" s="121"/>
      <c r="LMK20" s="121"/>
      <c r="LML20" s="121"/>
      <c r="LMM20" s="121"/>
      <c r="LMN20" s="121"/>
      <c r="LMO20" s="121"/>
      <c r="LMP20" s="121"/>
      <c r="LMQ20" s="121"/>
      <c r="LMR20" s="121"/>
      <c r="LMS20" s="121"/>
      <c r="LMT20" s="121"/>
      <c r="LMU20" s="121"/>
      <c r="LMV20" s="121"/>
      <c r="LMW20" s="121"/>
      <c r="LMX20" s="121"/>
      <c r="LMY20" s="121"/>
      <c r="LMZ20" s="121"/>
      <c r="LNA20" s="121"/>
      <c r="LNB20" s="121"/>
      <c r="LNC20" s="121"/>
      <c r="LND20" s="121"/>
      <c r="LNE20" s="121"/>
      <c r="LNF20" s="121"/>
      <c r="LNG20" s="121"/>
      <c r="LNH20" s="121"/>
      <c r="LNI20" s="121"/>
      <c r="LNJ20" s="121"/>
      <c r="LNK20" s="121"/>
      <c r="LNL20" s="121"/>
      <c r="LNM20" s="121"/>
      <c r="LNN20" s="121"/>
      <c r="LNO20" s="121"/>
      <c r="LNP20" s="121"/>
      <c r="LNQ20" s="121"/>
      <c r="LNR20" s="121"/>
      <c r="LNS20" s="121"/>
      <c r="LNT20" s="121"/>
      <c r="LNU20" s="121"/>
      <c r="LNV20" s="121"/>
      <c r="LNW20" s="121"/>
      <c r="LNX20" s="121"/>
      <c r="LNY20" s="121"/>
      <c r="LNZ20" s="121"/>
      <c r="LOA20" s="121"/>
      <c r="LOB20" s="121"/>
      <c r="LOC20" s="121"/>
      <c r="LOD20" s="121"/>
      <c r="LOE20" s="121"/>
      <c r="LOF20" s="121"/>
      <c r="LOG20" s="121"/>
      <c r="LOH20" s="121"/>
      <c r="LOI20" s="121"/>
      <c r="LOJ20" s="121"/>
      <c r="LOK20" s="121"/>
      <c r="LOL20" s="121"/>
      <c r="LOM20" s="121"/>
      <c r="LON20" s="121"/>
      <c r="LOO20" s="121"/>
      <c r="LOP20" s="121"/>
      <c r="LOQ20" s="121"/>
      <c r="LOR20" s="121"/>
      <c r="LOS20" s="121"/>
      <c r="LOT20" s="121"/>
      <c r="LOU20" s="121"/>
      <c r="LOV20" s="121"/>
      <c r="LOW20" s="121"/>
      <c r="LOX20" s="121"/>
      <c r="LOY20" s="121"/>
      <c r="LOZ20" s="121"/>
      <c r="LPA20" s="121"/>
      <c r="LPB20" s="121"/>
      <c r="LPC20" s="121"/>
      <c r="LPD20" s="121"/>
      <c r="LPE20" s="121"/>
      <c r="LPF20" s="121"/>
      <c r="LPG20" s="121"/>
      <c r="LPH20" s="121"/>
      <c r="LPI20" s="121"/>
      <c r="LPJ20" s="121"/>
      <c r="LPK20" s="121"/>
      <c r="LPL20" s="121"/>
      <c r="LPM20" s="121"/>
      <c r="LPN20" s="121"/>
      <c r="LPO20" s="121"/>
      <c r="LPP20" s="121"/>
      <c r="LPQ20" s="121"/>
      <c r="LPR20" s="121"/>
      <c r="LPS20" s="121"/>
      <c r="LPT20" s="121"/>
      <c r="LPU20" s="121"/>
      <c r="LPV20" s="121"/>
      <c r="LPW20" s="121"/>
      <c r="LPX20" s="121"/>
      <c r="LPY20" s="121"/>
      <c r="LPZ20" s="121"/>
      <c r="LQA20" s="121"/>
      <c r="LQB20" s="121"/>
      <c r="LQC20" s="121"/>
      <c r="LQD20" s="121"/>
      <c r="LQE20" s="121"/>
      <c r="LQF20" s="121"/>
      <c r="LQG20" s="121"/>
      <c r="LQH20" s="121"/>
      <c r="LQI20" s="121"/>
      <c r="LQJ20" s="121"/>
      <c r="LQK20" s="121"/>
      <c r="LQL20" s="121"/>
      <c r="LQM20" s="121"/>
      <c r="LQN20" s="121"/>
      <c r="LQO20" s="121"/>
      <c r="LQP20" s="121"/>
      <c r="LQQ20" s="121"/>
      <c r="LQR20" s="121"/>
      <c r="LQS20" s="121"/>
      <c r="LQT20" s="121"/>
      <c r="LQU20" s="121"/>
      <c r="LQV20" s="121"/>
      <c r="LQW20" s="121"/>
      <c r="LQX20" s="121"/>
      <c r="LQY20" s="121"/>
      <c r="LQZ20" s="121"/>
      <c r="LRA20" s="121"/>
      <c r="LRB20" s="121"/>
      <c r="LRC20" s="121"/>
      <c r="LRD20" s="121"/>
      <c r="LRE20" s="121"/>
      <c r="LRF20" s="121"/>
      <c r="LRG20" s="121"/>
      <c r="LRH20" s="121"/>
      <c r="LRI20" s="121"/>
      <c r="LRJ20" s="121"/>
      <c r="LRK20" s="121"/>
      <c r="LRL20" s="121"/>
      <c r="LRM20" s="121"/>
      <c r="LRN20" s="121"/>
      <c r="LRO20" s="121"/>
      <c r="LRP20" s="121"/>
      <c r="LRQ20" s="121"/>
      <c r="LRR20" s="121"/>
      <c r="LRS20" s="121"/>
      <c r="LRT20" s="121"/>
      <c r="LRU20" s="121"/>
      <c r="LRV20" s="121"/>
      <c r="LRW20" s="121"/>
      <c r="LRX20" s="121"/>
      <c r="LRY20" s="121"/>
      <c r="LRZ20" s="121"/>
      <c r="LSA20" s="121"/>
      <c r="LSB20" s="121"/>
      <c r="LSC20" s="121"/>
      <c r="LSD20" s="121"/>
      <c r="LSE20" s="121"/>
      <c r="LSF20" s="121"/>
      <c r="LSG20" s="121"/>
      <c r="LSH20" s="121"/>
      <c r="LSI20" s="121"/>
      <c r="LSJ20" s="121"/>
      <c r="LSK20" s="121"/>
      <c r="LSL20" s="121"/>
      <c r="LSM20" s="121"/>
      <c r="LSN20" s="121"/>
      <c r="LSO20" s="121"/>
      <c r="LSP20" s="121"/>
      <c r="LSQ20" s="121"/>
      <c r="LSR20" s="121"/>
      <c r="LSS20" s="121"/>
      <c r="LST20" s="121"/>
      <c r="LSU20" s="121"/>
      <c r="LSV20" s="121"/>
      <c r="LSW20" s="121"/>
      <c r="LSX20" s="121"/>
      <c r="LSY20" s="121"/>
      <c r="LSZ20" s="121"/>
      <c r="LTA20" s="121"/>
      <c r="LTB20" s="121"/>
      <c r="LTC20" s="121"/>
      <c r="LTD20" s="121"/>
      <c r="LTE20" s="121"/>
      <c r="LTF20" s="121"/>
      <c r="LTG20" s="121"/>
      <c r="LTH20" s="121"/>
      <c r="LTI20" s="121"/>
      <c r="LTJ20" s="121"/>
      <c r="LTK20" s="121"/>
      <c r="LTL20" s="121"/>
      <c r="LTM20" s="121"/>
      <c r="LTN20" s="121"/>
      <c r="LTO20" s="121"/>
      <c r="LTP20" s="121"/>
      <c r="LTQ20" s="121"/>
      <c r="LTR20" s="121"/>
      <c r="LTS20" s="121"/>
      <c r="LTT20" s="121"/>
      <c r="LTU20" s="121"/>
      <c r="LTV20" s="121"/>
      <c r="LTW20" s="121"/>
      <c r="LTX20" s="121"/>
      <c r="LTY20" s="121"/>
      <c r="LTZ20" s="121"/>
      <c r="LUA20" s="121"/>
      <c r="LUB20" s="121"/>
      <c r="LUC20" s="121"/>
      <c r="LUD20" s="121"/>
      <c r="LUE20" s="121"/>
      <c r="LUF20" s="121"/>
      <c r="LUG20" s="121"/>
      <c r="LUH20" s="121"/>
      <c r="LUI20" s="121"/>
      <c r="LUJ20" s="121"/>
      <c r="LUK20" s="121"/>
      <c r="LUL20" s="121"/>
      <c r="LUM20" s="121"/>
      <c r="LUN20" s="121"/>
      <c r="LUO20" s="121"/>
      <c r="LUP20" s="121"/>
      <c r="LUQ20" s="121"/>
      <c r="LUR20" s="121"/>
      <c r="LUS20" s="121"/>
      <c r="LUT20" s="121"/>
      <c r="LUU20" s="121"/>
      <c r="LUV20" s="121"/>
      <c r="LUW20" s="121"/>
      <c r="LUX20" s="121"/>
      <c r="LUY20" s="121"/>
      <c r="LUZ20" s="121"/>
      <c r="LVA20" s="121"/>
      <c r="LVB20" s="121"/>
      <c r="LVC20" s="121"/>
      <c r="LVD20" s="121"/>
      <c r="LVE20" s="121"/>
      <c r="LVF20" s="121"/>
      <c r="LVG20" s="121"/>
      <c r="LVH20" s="121"/>
      <c r="LVI20" s="121"/>
      <c r="LVJ20" s="121"/>
      <c r="LVK20" s="121"/>
      <c r="LVL20" s="121"/>
      <c r="LVM20" s="121"/>
      <c r="LVN20" s="121"/>
      <c r="LVO20" s="121"/>
      <c r="LVP20" s="121"/>
      <c r="LVQ20" s="121"/>
      <c r="LVR20" s="121"/>
      <c r="LVS20" s="121"/>
      <c r="LVT20" s="121"/>
      <c r="LVU20" s="121"/>
      <c r="LVV20" s="121"/>
      <c r="LVW20" s="121"/>
      <c r="LVX20" s="121"/>
      <c r="LVY20" s="121"/>
      <c r="LVZ20" s="121"/>
      <c r="LWA20" s="121"/>
      <c r="LWB20" s="121"/>
      <c r="LWC20" s="121"/>
      <c r="LWD20" s="121"/>
      <c r="LWE20" s="121"/>
      <c r="LWF20" s="121"/>
      <c r="LWG20" s="121"/>
      <c r="LWH20" s="121"/>
      <c r="LWI20" s="121"/>
      <c r="LWJ20" s="121"/>
      <c r="LWK20" s="121"/>
      <c r="LWL20" s="121"/>
      <c r="LWM20" s="121"/>
      <c r="LWN20" s="121"/>
      <c r="LWO20" s="121"/>
      <c r="LWP20" s="121"/>
      <c r="LWQ20" s="121"/>
      <c r="LWR20" s="121"/>
      <c r="LWS20" s="121"/>
      <c r="LWT20" s="121"/>
      <c r="LWU20" s="121"/>
      <c r="LWV20" s="121"/>
      <c r="LWW20" s="121"/>
      <c r="LWX20" s="121"/>
      <c r="LWY20" s="121"/>
      <c r="LWZ20" s="121"/>
      <c r="LXA20" s="121"/>
      <c r="LXB20" s="121"/>
      <c r="LXC20" s="121"/>
      <c r="LXD20" s="121"/>
      <c r="LXE20" s="121"/>
      <c r="LXF20" s="121"/>
      <c r="LXG20" s="121"/>
      <c r="LXH20" s="121"/>
      <c r="LXI20" s="121"/>
      <c r="LXJ20" s="121"/>
      <c r="LXK20" s="121"/>
      <c r="LXL20" s="121"/>
      <c r="LXM20" s="121"/>
      <c r="LXN20" s="121"/>
      <c r="LXO20" s="121"/>
      <c r="LXP20" s="121"/>
      <c r="LXQ20" s="121"/>
      <c r="LXR20" s="121"/>
      <c r="LXS20" s="121"/>
      <c r="LXT20" s="121"/>
      <c r="LXU20" s="121"/>
      <c r="LXV20" s="121"/>
      <c r="LXW20" s="121"/>
      <c r="LXX20" s="121"/>
      <c r="LXY20" s="121"/>
      <c r="LXZ20" s="121"/>
      <c r="LYA20" s="121"/>
      <c r="LYB20" s="121"/>
      <c r="LYC20" s="121"/>
      <c r="LYD20" s="121"/>
      <c r="LYE20" s="121"/>
      <c r="LYF20" s="121"/>
      <c r="LYG20" s="121"/>
      <c r="LYH20" s="121"/>
      <c r="LYI20" s="121"/>
      <c r="LYJ20" s="121"/>
      <c r="LYK20" s="121"/>
      <c r="LYL20" s="121"/>
      <c r="LYM20" s="121"/>
      <c r="LYN20" s="121"/>
      <c r="LYO20" s="121"/>
      <c r="LYP20" s="121"/>
      <c r="LYQ20" s="121"/>
      <c r="LYR20" s="121"/>
      <c r="LYS20" s="121"/>
      <c r="LYT20" s="121"/>
      <c r="LYU20" s="121"/>
      <c r="LYV20" s="121"/>
      <c r="LYW20" s="121"/>
      <c r="LYX20" s="121"/>
      <c r="LYY20" s="121"/>
      <c r="LYZ20" s="121"/>
      <c r="LZA20" s="121"/>
      <c r="LZB20" s="121"/>
      <c r="LZC20" s="121"/>
      <c r="LZD20" s="121"/>
      <c r="LZE20" s="121"/>
      <c r="LZF20" s="121"/>
      <c r="LZG20" s="121"/>
      <c r="LZH20" s="121"/>
      <c r="LZI20" s="121"/>
      <c r="LZJ20" s="121"/>
      <c r="LZK20" s="121"/>
      <c r="LZL20" s="121"/>
      <c r="LZM20" s="121"/>
      <c r="LZN20" s="121"/>
      <c r="LZO20" s="121"/>
      <c r="LZP20" s="121"/>
      <c r="LZQ20" s="121"/>
      <c r="LZR20" s="121"/>
      <c r="LZS20" s="121"/>
      <c r="LZT20" s="121"/>
      <c r="LZU20" s="121"/>
      <c r="LZV20" s="121"/>
      <c r="LZW20" s="121"/>
      <c r="LZX20" s="121"/>
      <c r="LZY20" s="121"/>
      <c r="LZZ20" s="121"/>
      <c r="MAA20" s="121"/>
      <c r="MAB20" s="121"/>
      <c r="MAC20" s="121"/>
      <c r="MAD20" s="121"/>
      <c r="MAE20" s="121"/>
      <c r="MAF20" s="121"/>
      <c r="MAG20" s="121"/>
      <c r="MAH20" s="121"/>
      <c r="MAI20" s="121"/>
      <c r="MAJ20" s="121"/>
      <c r="MAK20" s="121"/>
      <c r="MAL20" s="121"/>
      <c r="MAM20" s="121"/>
      <c r="MAN20" s="121"/>
      <c r="MAO20" s="121"/>
      <c r="MAP20" s="121"/>
      <c r="MAQ20" s="121"/>
      <c r="MAR20" s="121"/>
      <c r="MAS20" s="121"/>
      <c r="MAT20" s="121"/>
      <c r="MAU20" s="121"/>
      <c r="MAV20" s="121"/>
      <c r="MAW20" s="121"/>
      <c r="MAX20" s="121"/>
      <c r="MAY20" s="121"/>
      <c r="MAZ20" s="121"/>
      <c r="MBA20" s="121"/>
      <c r="MBB20" s="121"/>
      <c r="MBC20" s="121"/>
      <c r="MBD20" s="121"/>
      <c r="MBE20" s="121"/>
      <c r="MBF20" s="121"/>
      <c r="MBG20" s="121"/>
      <c r="MBH20" s="121"/>
      <c r="MBI20" s="121"/>
      <c r="MBJ20" s="121"/>
      <c r="MBK20" s="121"/>
      <c r="MBL20" s="121"/>
      <c r="MBM20" s="121"/>
      <c r="MBN20" s="121"/>
      <c r="MBO20" s="121"/>
      <c r="MBP20" s="121"/>
      <c r="MBQ20" s="121"/>
      <c r="MBR20" s="121"/>
      <c r="MBS20" s="121"/>
      <c r="MBT20" s="121"/>
      <c r="MBU20" s="121"/>
      <c r="MBV20" s="121"/>
      <c r="MBW20" s="121"/>
      <c r="MBX20" s="121"/>
      <c r="MBY20" s="121"/>
      <c r="MBZ20" s="121"/>
      <c r="MCA20" s="121"/>
      <c r="MCB20" s="121"/>
      <c r="MCC20" s="121"/>
      <c r="MCD20" s="121"/>
      <c r="MCE20" s="121"/>
      <c r="MCF20" s="121"/>
      <c r="MCG20" s="121"/>
      <c r="MCH20" s="121"/>
      <c r="MCI20" s="121"/>
      <c r="MCJ20" s="121"/>
      <c r="MCK20" s="121"/>
      <c r="MCL20" s="121"/>
      <c r="MCM20" s="121"/>
      <c r="MCN20" s="121"/>
      <c r="MCO20" s="121"/>
      <c r="MCP20" s="121"/>
      <c r="MCQ20" s="121"/>
      <c r="MCR20" s="121"/>
      <c r="MCS20" s="121"/>
      <c r="MCT20" s="121"/>
      <c r="MCU20" s="121"/>
      <c r="MCV20" s="121"/>
      <c r="MCW20" s="121"/>
      <c r="MCX20" s="121"/>
      <c r="MCY20" s="121"/>
      <c r="MCZ20" s="121"/>
      <c r="MDA20" s="121"/>
      <c r="MDB20" s="121"/>
      <c r="MDC20" s="121"/>
      <c r="MDD20" s="121"/>
      <c r="MDE20" s="121"/>
      <c r="MDF20" s="121"/>
      <c r="MDG20" s="121"/>
      <c r="MDH20" s="121"/>
      <c r="MDI20" s="121"/>
      <c r="MDJ20" s="121"/>
      <c r="MDK20" s="121"/>
      <c r="MDL20" s="121"/>
      <c r="MDM20" s="121"/>
      <c r="MDN20" s="121"/>
      <c r="MDO20" s="121"/>
      <c r="MDP20" s="121"/>
      <c r="MDQ20" s="121"/>
      <c r="MDR20" s="121"/>
      <c r="MDS20" s="121"/>
      <c r="MDT20" s="121"/>
      <c r="MDU20" s="121"/>
      <c r="MDV20" s="121"/>
      <c r="MDW20" s="121"/>
      <c r="MDX20" s="121"/>
      <c r="MDY20" s="121"/>
      <c r="MDZ20" s="121"/>
      <c r="MEA20" s="121"/>
      <c r="MEB20" s="121"/>
      <c r="MEC20" s="121"/>
      <c r="MED20" s="121"/>
      <c r="MEE20" s="121"/>
      <c r="MEF20" s="121"/>
      <c r="MEG20" s="121"/>
      <c r="MEH20" s="121"/>
      <c r="MEI20" s="121"/>
      <c r="MEJ20" s="121"/>
      <c r="MEK20" s="121"/>
      <c r="MEL20" s="121"/>
      <c r="MEM20" s="121"/>
      <c r="MEN20" s="121"/>
      <c r="MEO20" s="121"/>
      <c r="MEP20" s="121"/>
      <c r="MEQ20" s="121"/>
      <c r="MER20" s="121"/>
      <c r="MES20" s="121"/>
      <c r="MET20" s="121"/>
      <c r="MEU20" s="121"/>
      <c r="MEV20" s="121"/>
      <c r="MEW20" s="121"/>
      <c r="MEX20" s="121"/>
      <c r="MEY20" s="121"/>
      <c r="MEZ20" s="121"/>
      <c r="MFA20" s="121"/>
      <c r="MFB20" s="121"/>
      <c r="MFC20" s="121"/>
      <c r="MFD20" s="121"/>
      <c r="MFE20" s="121"/>
      <c r="MFF20" s="121"/>
      <c r="MFG20" s="121"/>
      <c r="MFH20" s="121"/>
      <c r="MFI20" s="121"/>
      <c r="MFJ20" s="121"/>
      <c r="MFK20" s="121"/>
      <c r="MFL20" s="121"/>
      <c r="MFM20" s="121"/>
      <c r="MFN20" s="121"/>
      <c r="MFO20" s="121"/>
      <c r="MFP20" s="121"/>
      <c r="MFQ20" s="121"/>
      <c r="MFR20" s="121"/>
      <c r="MFS20" s="121"/>
      <c r="MFT20" s="121"/>
      <c r="MFU20" s="121"/>
      <c r="MFV20" s="121"/>
      <c r="MFW20" s="121"/>
      <c r="MFX20" s="121"/>
      <c r="MFY20" s="121"/>
      <c r="MFZ20" s="121"/>
      <c r="MGA20" s="121"/>
      <c r="MGB20" s="121"/>
      <c r="MGC20" s="121"/>
      <c r="MGD20" s="121"/>
      <c r="MGE20" s="121"/>
      <c r="MGF20" s="121"/>
      <c r="MGG20" s="121"/>
      <c r="MGH20" s="121"/>
      <c r="MGI20" s="121"/>
      <c r="MGJ20" s="121"/>
      <c r="MGK20" s="121"/>
      <c r="MGL20" s="121"/>
      <c r="MGM20" s="121"/>
      <c r="MGN20" s="121"/>
      <c r="MGO20" s="121"/>
      <c r="MGP20" s="121"/>
      <c r="MGQ20" s="121"/>
      <c r="MGR20" s="121"/>
      <c r="MGS20" s="121"/>
      <c r="MGT20" s="121"/>
      <c r="MGU20" s="121"/>
      <c r="MGV20" s="121"/>
      <c r="MGW20" s="121"/>
      <c r="MGX20" s="121"/>
      <c r="MGY20" s="121"/>
      <c r="MGZ20" s="121"/>
      <c r="MHA20" s="121"/>
      <c r="MHB20" s="121"/>
      <c r="MHC20" s="121"/>
      <c r="MHD20" s="121"/>
      <c r="MHE20" s="121"/>
      <c r="MHF20" s="121"/>
      <c r="MHG20" s="121"/>
      <c r="MHH20" s="121"/>
      <c r="MHI20" s="121"/>
      <c r="MHJ20" s="121"/>
      <c r="MHK20" s="121"/>
      <c r="MHL20" s="121"/>
      <c r="MHM20" s="121"/>
      <c r="MHN20" s="121"/>
      <c r="MHO20" s="121"/>
      <c r="MHP20" s="121"/>
      <c r="MHQ20" s="121"/>
      <c r="MHR20" s="121"/>
      <c r="MHS20" s="121"/>
      <c r="MHT20" s="121"/>
      <c r="MHU20" s="121"/>
      <c r="MHV20" s="121"/>
      <c r="MHW20" s="121"/>
      <c r="MHX20" s="121"/>
      <c r="MHY20" s="121"/>
      <c r="MHZ20" s="121"/>
      <c r="MIA20" s="121"/>
      <c r="MIB20" s="121"/>
      <c r="MIC20" s="121"/>
      <c r="MID20" s="121"/>
      <c r="MIE20" s="121"/>
      <c r="MIF20" s="121"/>
      <c r="MIG20" s="121"/>
      <c r="MIH20" s="121"/>
      <c r="MII20" s="121"/>
      <c r="MIJ20" s="121"/>
      <c r="MIK20" s="121"/>
      <c r="MIL20" s="121"/>
      <c r="MIM20" s="121"/>
      <c r="MIN20" s="121"/>
      <c r="MIO20" s="121"/>
      <c r="MIP20" s="121"/>
      <c r="MIQ20" s="121"/>
      <c r="MIR20" s="121"/>
      <c r="MIS20" s="121"/>
      <c r="MIT20" s="121"/>
      <c r="MIU20" s="121"/>
      <c r="MIV20" s="121"/>
      <c r="MIW20" s="121"/>
      <c r="MIX20" s="121"/>
      <c r="MIY20" s="121"/>
      <c r="MIZ20" s="121"/>
      <c r="MJA20" s="121"/>
      <c r="MJB20" s="121"/>
      <c r="MJC20" s="121"/>
      <c r="MJD20" s="121"/>
      <c r="MJE20" s="121"/>
      <c r="MJF20" s="121"/>
      <c r="MJG20" s="121"/>
      <c r="MJH20" s="121"/>
      <c r="MJI20" s="121"/>
      <c r="MJJ20" s="121"/>
      <c r="MJK20" s="121"/>
      <c r="MJL20" s="121"/>
      <c r="MJM20" s="121"/>
      <c r="MJN20" s="121"/>
      <c r="MJO20" s="121"/>
      <c r="MJP20" s="121"/>
      <c r="MJQ20" s="121"/>
      <c r="MJR20" s="121"/>
      <c r="MJS20" s="121"/>
      <c r="MJT20" s="121"/>
      <c r="MJU20" s="121"/>
      <c r="MJV20" s="121"/>
      <c r="MJW20" s="121"/>
      <c r="MJX20" s="121"/>
      <c r="MJY20" s="121"/>
      <c r="MJZ20" s="121"/>
      <c r="MKA20" s="121"/>
      <c r="MKB20" s="121"/>
      <c r="MKC20" s="121"/>
      <c r="MKD20" s="121"/>
      <c r="MKE20" s="121"/>
      <c r="MKF20" s="121"/>
      <c r="MKG20" s="121"/>
      <c r="MKH20" s="121"/>
      <c r="MKI20" s="121"/>
      <c r="MKJ20" s="121"/>
      <c r="MKK20" s="121"/>
      <c r="MKL20" s="121"/>
      <c r="MKM20" s="121"/>
      <c r="MKN20" s="121"/>
      <c r="MKO20" s="121"/>
      <c r="MKP20" s="121"/>
      <c r="MKQ20" s="121"/>
      <c r="MKR20" s="121"/>
      <c r="MKS20" s="121"/>
      <c r="MKT20" s="121"/>
      <c r="MKU20" s="121"/>
      <c r="MKV20" s="121"/>
      <c r="MKW20" s="121"/>
      <c r="MKX20" s="121"/>
      <c r="MKY20" s="121"/>
      <c r="MKZ20" s="121"/>
      <c r="MLA20" s="121"/>
      <c r="MLB20" s="121"/>
      <c r="MLC20" s="121"/>
      <c r="MLD20" s="121"/>
      <c r="MLE20" s="121"/>
      <c r="MLF20" s="121"/>
      <c r="MLG20" s="121"/>
      <c r="MLH20" s="121"/>
      <c r="MLI20" s="121"/>
      <c r="MLJ20" s="121"/>
      <c r="MLK20" s="121"/>
      <c r="MLL20" s="121"/>
      <c r="MLM20" s="121"/>
      <c r="MLN20" s="121"/>
      <c r="MLO20" s="121"/>
      <c r="MLP20" s="121"/>
      <c r="MLQ20" s="121"/>
      <c r="MLR20" s="121"/>
      <c r="MLS20" s="121"/>
      <c r="MLT20" s="121"/>
      <c r="MLU20" s="121"/>
      <c r="MLV20" s="121"/>
      <c r="MLW20" s="121"/>
      <c r="MLX20" s="121"/>
      <c r="MLY20" s="121"/>
      <c r="MLZ20" s="121"/>
      <c r="MMA20" s="121"/>
      <c r="MMB20" s="121"/>
      <c r="MMC20" s="121"/>
      <c r="MMD20" s="121"/>
      <c r="MME20" s="121"/>
      <c r="MMF20" s="121"/>
      <c r="MMG20" s="121"/>
      <c r="MMH20" s="121"/>
      <c r="MMI20" s="121"/>
      <c r="MMJ20" s="121"/>
      <c r="MMK20" s="121"/>
      <c r="MML20" s="121"/>
      <c r="MMM20" s="121"/>
      <c r="MMN20" s="121"/>
      <c r="MMO20" s="121"/>
      <c r="MMP20" s="121"/>
      <c r="MMQ20" s="121"/>
      <c r="MMR20" s="121"/>
      <c r="MMS20" s="121"/>
      <c r="MMT20" s="121"/>
      <c r="MMU20" s="121"/>
      <c r="MMV20" s="121"/>
      <c r="MMW20" s="121"/>
      <c r="MMX20" s="121"/>
      <c r="MMY20" s="121"/>
      <c r="MMZ20" s="121"/>
      <c r="MNA20" s="121"/>
      <c r="MNB20" s="121"/>
      <c r="MNC20" s="121"/>
      <c r="MND20" s="121"/>
      <c r="MNE20" s="121"/>
      <c r="MNF20" s="121"/>
      <c r="MNG20" s="121"/>
      <c r="MNH20" s="121"/>
      <c r="MNI20" s="121"/>
      <c r="MNJ20" s="121"/>
      <c r="MNK20" s="121"/>
      <c r="MNL20" s="121"/>
      <c r="MNM20" s="121"/>
      <c r="MNN20" s="121"/>
      <c r="MNO20" s="121"/>
      <c r="MNP20" s="121"/>
      <c r="MNQ20" s="121"/>
      <c r="MNR20" s="121"/>
      <c r="MNS20" s="121"/>
      <c r="MNT20" s="121"/>
      <c r="MNU20" s="121"/>
      <c r="MNV20" s="121"/>
      <c r="MNW20" s="121"/>
      <c r="MNX20" s="121"/>
      <c r="MNY20" s="121"/>
      <c r="MNZ20" s="121"/>
      <c r="MOA20" s="121"/>
      <c r="MOB20" s="121"/>
      <c r="MOC20" s="121"/>
      <c r="MOD20" s="121"/>
      <c r="MOE20" s="121"/>
      <c r="MOF20" s="121"/>
      <c r="MOG20" s="121"/>
      <c r="MOH20" s="121"/>
      <c r="MOI20" s="121"/>
      <c r="MOJ20" s="121"/>
      <c r="MOK20" s="121"/>
      <c r="MOL20" s="121"/>
      <c r="MOM20" s="121"/>
      <c r="MON20" s="121"/>
      <c r="MOO20" s="121"/>
      <c r="MOP20" s="121"/>
      <c r="MOQ20" s="121"/>
      <c r="MOR20" s="121"/>
      <c r="MOS20" s="121"/>
      <c r="MOT20" s="121"/>
      <c r="MOU20" s="121"/>
      <c r="MOV20" s="121"/>
      <c r="MOW20" s="121"/>
      <c r="MOX20" s="121"/>
      <c r="MOY20" s="121"/>
      <c r="MOZ20" s="121"/>
      <c r="MPA20" s="121"/>
      <c r="MPB20" s="121"/>
      <c r="MPC20" s="121"/>
      <c r="MPD20" s="121"/>
      <c r="MPE20" s="121"/>
      <c r="MPF20" s="121"/>
      <c r="MPG20" s="121"/>
      <c r="MPH20" s="121"/>
      <c r="MPI20" s="121"/>
      <c r="MPJ20" s="121"/>
      <c r="MPK20" s="121"/>
      <c r="MPL20" s="121"/>
      <c r="MPM20" s="121"/>
      <c r="MPN20" s="121"/>
      <c r="MPO20" s="121"/>
      <c r="MPP20" s="121"/>
      <c r="MPQ20" s="121"/>
      <c r="MPR20" s="121"/>
      <c r="MPS20" s="121"/>
      <c r="MPT20" s="121"/>
      <c r="MPU20" s="121"/>
      <c r="MPV20" s="121"/>
      <c r="MPW20" s="121"/>
      <c r="MPX20" s="121"/>
      <c r="MPY20" s="121"/>
      <c r="MPZ20" s="121"/>
      <c r="MQA20" s="121"/>
      <c r="MQB20" s="121"/>
      <c r="MQC20" s="121"/>
      <c r="MQD20" s="121"/>
      <c r="MQE20" s="121"/>
      <c r="MQF20" s="121"/>
      <c r="MQG20" s="121"/>
      <c r="MQH20" s="121"/>
      <c r="MQI20" s="121"/>
      <c r="MQJ20" s="121"/>
      <c r="MQK20" s="121"/>
      <c r="MQL20" s="121"/>
      <c r="MQM20" s="121"/>
      <c r="MQN20" s="121"/>
      <c r="MQO20" s="121"/>
      <c r="MQP20" s="121"/>
      <c r="MQQ20" s="121"/>
      <c r="MQR20" s="121"/>
      <c r="MQS20" s="121"/>
      <c r="MQT20" s="121"/>
      <c r="MQU20" s="121"/>
      <c r="MQV20" s="121"/>
      <c r="MQW20" s="121"/>
      <c r="MQX20" s="121"/>
      <c r="MQY20" s="121"/>
      <c r="MQZ20" s="121"/>
      <c r="MRA20" s="121"/>
      <c r="MRB20" s="121"/>
      <c r="MRC20" s="121"/>
      <c r="MRD20" s="121"/>
      <c r="MRE20" s="121"/>
      <c r="MRF20" s="121"/>
      <c r="MRG20" s="121"/>
      <c r="MRH20" s="121"/>
      <c r="MRI20" s="121"/>
      <c r="MRJ20" s="121"/>
      <c r="MRK20" s="121"/>
      <c r="MRL20" s="121"/>
      <c r="MRM20" s="121"/>
      <c r="MRN20" s="121"/>
      <c r="MRO20" s="121"/>
      <c r="MRP20" s="121"/>
      <c r="MRQ20" s="121"/>
      <c r="MRR20" s="121"/>
      <c r="MRS20" s="121"/>
      <c r="MRT20" s="121"/>
      <c r="MRU20" s="121"/>
      <c r="MRV20" s="121"/>
      <c r="MRW20" s="121"/>
      <c r="MRX20" s="121"/>
      <c r="MRY20" s="121"/>
      <c r="MRZ20" s="121"/>
      <c r="MSA20" s="121"/>
      <c r="MSB20" s="121"/>
      <c r="MSC20" s="121"/>
      <c r="MSD20" s="121"/>
      <c r="MSE20" s="121"/>
      <c r="MSF20" s="121"/>
      <c r="MSG20" s="121"/>
      <c r="MSH20" s="121"/>
      <c r="MSI20" s="121"/>
      <c r="MSJ20" s="121"/>
      <c r="MSK20" s="121"/>
      <c r="MSL20" s="121"/>
      <c r="MSM20" s="121"/>
      <c r="MSN20" s="121"/>
      <c r="MSO20" s="121"/>
      <c r="MSP20" s="121"/>
      <c r="MSQ20" s="121"/>
      <c r="MSR20" s="121"/>
      <c r="MSS20" s="121"/>
      <c r="MST20" s="121"/>
      <c r="MSU20" s="121"/>
      <c r="MSV20" s="121"/>
      <c r="MSW20" s="121"/>
      <c r="MSX20" s="121"/>
      <c r="MSY20" s="121"/>
      <c r="MSZ20" s="121"/>
      <c r="MTA20" s="121"/>
      <c r="MTB20" s="121"/>
      <c r="MTC20" s="121"/>
      <c r="MTD20" s="121"/>
      <c r="MTE20" s="121"/>
      <c r="MTF20" s="121"/>
      <c r="MTG20" s="121"/>
      <c r="MTH20" s="121"/>
      <c r="MTI20" s="121"/>
      <c r="MTJ20" s="121"/>
      <c r="MTK20" s="121"/>
      <c r="MTL20" s="121"/>
      <c r="MTM20" s="121"/>
      <c r="MTN20" s="121"/>
      <c r="MTO20" s="121"/>
      <c r="MTP20" s="121"/>
      <c r="MTQ20" s="121"/>
      <c r="MTR20" s="121"/>
      <c r="MTS20" s="121"/>
      <c r="MTT20" s="121"/>
      <c r="MTU20" s="121"/>
      <c r="MTV20" s="121"/>
      <c r="MTW20" s="121"/>
      <c r="MTX20" s="121"/>
      <c r="MTY20" s="121"/>
      <c r="MTZ20" s="121"/>
      <c r="MUA20" s="121"/>
      <c r="MUB20" s="121"/>
      <c r="MUC20" s="121"/>
      <c r="MUD20" s="121"/>
      <c r="MUE20" s="121"/>
      <c r="MUF20" s="121"/>
      <c r="MUG20" s="121"/>
      <c r="MUH20" s="121"/>
      <c r="MUI20" s="121"/>
      <c r="MUJ20" s="121"/>
      <c r="MUK20" s="121"/>
      <c r="MUL20" s="121"/>
      <c r="MUM20" s="121"/>
      <c r="MUN20" s="121"/>
      <c r="MUO20" s="121"/>
      <c r="MUP20" s="121"/>
      <c r="MUQ20" s="121"/>
      <c r="MUR20" s="121"/>
      <c r="MUS20" s="121"/>
      <c r="MUT20" s="121"/>
      <c r="MUU20" s="121"/>
      <c r="MUV20" s="121"/>
      <c r="MUW20" s="121"/>
      <c r="MUX20" s="121"/>
      <c r="MUY20" s="121"/>
      <c r="MUZ20" s="121"/>
      <c r="MVA20" s="121"/>
      <c r="MVB20" s="121"/>
      <c r="MVC20" s="121"/>
      <c r="MVD20" s="121"/>
      <c r="MVE20" s="121"/>
      <c r="MVF20" s="121"/>
      <c r="MVG20" s="121"/>
      <c r="MVH20" s="121"/>
      <c r="MVI20" s="121"/>
      <c r="MVJ20" s="121"/>
      <c r="MVK20" s="121"/>
      <c r="MVL20" s="121"/>
      <c r="MVM20" s="121"/>
      <c r="MVN20" s="121"/>
      <c r="MVO20" s="121"/>
      <c r="MVP20" s="121"/>
      <c r="MVQ20" s="121"/>
      <c r="MVR20" s="121"/>
      <c r="MVS20" s="121"/>
      <c r="MVT20" s="121"/>
      <c r="MVU20" s="121"/>
      <c r="MVV20" s="121"/>
      <c r="MVW20" s="121"/>
      <c r="MVX20" s="121"/>
      <c r="MVY20" s="121"/>
      <c r="MVZ20" s="121"/>
      <c r="MWA20" s="121"/>
      <c r="MWB20" s="121"/>
      <c r="MWC20" s="121"/>
      <c r="MWD20" s="121"/>
      <c r="MWE20" s="121"/>
      <c r="MWF20" s="121"/>
      <c r="MWG20" s="121"/>
      <c r="MWH20" s="121"/>
      <c r="MWI20" s="121"/>
      <c r="MWJ20" s="121"/>
      <c r="MWK20" s="121"/>
      <c r="MWL20" s="121"/>
      <c r="MWM20" s="121"/>
      <c r="MWN20" s="121"/>
      <c r="MWO20" s="121"/>
      <c r="MWP20" s="121"/>
      <c r="MWQ20" s="121"/>
      <c r="MWR20" s="121"/>
      <c r="MWS20" s="121"/>
      <c r="MWT20" s="121"/>
      <c r="MWU20" s="121"/>
      <c r="MWV20" s="121"/>
      <c r="MWW20" s="121"/>
      <c r="MWX20" s="121"/>
      <c r="MWY20" s="121"/>
      <c r="MWZ20" s="121"/>
      <c r="MXA20" s="121"/>
      <c r="MXB20" s="121"/>
      <c r="MXC20" s="121"/>
      <c r="MXD20" s="121"/>
      <c r="MXE20" s="121"/>
      <c r="MXF20" s="121"/>
      <c r="MXG20" s="121"/>
      <c r="MXH20" s="121"/>
      <c r="MXI20" s="121"/>
      <c r="MXJ20" s="121"/>
      <c r="MXK20" s="121"/>
      <c r="MXL20" s="121"/>
      <c r="MXM20" s="121"/>
      <c r="MXN20" s="121"/>
      <c r="MXO20" s="121"/>
      <c r="MXP20" s="121"/>
      <c r="MXQ20" s="121"/>
      <c r="MXR20" s="121"/>
      <c r="MXS20" s="121"/>
      <c r="MXT20" s="121"/>
      <c r="MXU20" s="121"/>
      <c r="MXV20" s="121"/>
      <c r="MXW20" s="121"/>
      <c r="MXX20" s="121"/>
      <c r="MXY20" s="121"/>
      <c r="MXZ20" s="121"/>
      <c r="MYA20" s="121"/>
      <c r="MYB20" s="121"/>
      <c r="MYC20" s="121"/>
      <c r="MYD20" s="121"/>
      <c r="MYE20" s="121"/>
      <c r="MYF20" s="121"/>
      <c r="MYG20" s="121"/>
      <c r="MYH20" s="121"/>
      <c r="MYI20" s="121"/>
      <c r="MYJ20" s="121"/>
      <c r="MYK20" s="121"/>
      <c r="MYL20" s="121"/>
      <c r="MYM20" s="121"/>
      <c r="MYN20" s="121"/>
      <c r="MYO20" s="121"/>
      <c r="MYP20" s="121"/>
      <c r="MYQ20" s="121"/>
      <c r="MYR20" s="121"/>
      <c r="MYS20" s="121"/>
      <c r="MYT20" s="121"/>
      <c r="MYU20" s="121"/>
      <c r="MYV20" s="121"/>
      <c r="MYW20" s="121"/>
      <c r="MYX20" s="121"/>
      <c r="MYY20" s="121"/>
      <c r="MYZ20" s="121"/>
      <c r="MZA20" s="121"/>
      <c r="MZB20" s="121"/>
      <c r="MZC20" s="121"/>
      <c r="MZD20" s="121"/>
      <c r="MZE20" s="121"/>
      <c r="MZF20" s="121"/>
      <c r="MZG20" s="121"/>
      <c r="MZH20" s="121"/>
      <c r="MZI20" s="121"/>
      <c r="MZJ20" s="121"/>
      <c r="MZK20" s="121"/>
      <c r="MZL20" s="121"/>
      <c r="MZM20" s="121"/>
      <c r="MZN20" s="121"/>
      <c r="MZO20" s="121"/>
      <c r="MZP20" s="121"/>
      <c r="MZQ20" s="121"/>
      <c r="MZR20" s="121"/>
      <c r="MZS20" s="121"/>
      <c r="MZT20" s="121"/>
      <c r="MZU20" s="121"/>
      <c r="MZV20" s="121"/>
      <c r="MZW20" s="121"/>
      <c r="MZX20" s="121"/>
      <c r="MZY20" s="121"/>
      <c r="MZZ20" s="121"/>
      <c r="NAA20" s="121"/>
      <c r="NAB20" s="121"/>
      <c r="NAC20" s="121"/>
      <c r="NAD20" s="121"/>
      <c r="NAE20" s="121"/>
      <c r="NAF20" s="121"/>
      <c r="NAG20" s="121"/>
      <c r="NAH20" s="121"/>
      <c r="NAI20" s="121"/>
      <c r="NAJ20" s="121"/>
      <c r="NAK20" s="121"/>
      <c r="NAL20" s="121"/>
      <c r="NAM20" s="121"/>
      <c r="NAN20" s="121"/>
      <c r="NAO20" s="121"/>
      <c r="NAP20" s="121"/>
      <c r="NAQ20" s="121"/>
      <c r="NAR20" s="121"/>
      <c r="NAS20" s="121"/>
      <c r="NAT20" s="121"/>
      <c r="NAU20" s="121"/>
      <c r="NAV20" s="121"/>
      <c r="NAW20" s="121"/>
      <c r="NAX20" s="121"/>
      <c r="NAY20" s="121"/>
      <c r="NAZ20" s="121"/>
      <c r="NBA20" s="121"/>
      <c r="NBB20" s="121"/>
      <c r="NBC20" s="121"/>
      <c r="NBD20" s="121"/>
      <c r="NBE20" s="121"/>
      <c r="NBF20" s="121"/>
      <c r="NBG20" s="121"/>
      <c r="NBH20" s="121"/>
      <c r="NBI20" s="121"/>
      <c r="NBJ20" s="121"/>
      <c r="NBK20" s="121"/>
      <c r="NBL20" s="121"/>
      <c r="NBM20" s="121"/>
      <c r="NBN20" s="121"/>
      <c r="NBO20" s="121"/>
      <c r="NBP20" s="121"/>
      <c r="NBQ20" s="121"/>
      <c r="NBR20" s="121"/>
      <c r="NBS20" s="121"/>
      <c r="NBT20" s="121"/>
      <c r="NBU20" s="121"/>
      <c r="NBV20" s="121"/>
      <c r="NBW20" s="121"/>
      <c r="NBX20" s="121"/>
      <c r="NBY20" s="121"/>
      <c r="NBZ20" s="121"/>
      <c r="NCA20" s="121"/>
      <c r="NCB20" s="121"/>
      <c r="NCC20" s="121"/>
      <c r="NCD20" s="121"/>
      <c r="NCE20" s="121"/>
      <c r="NCF20" s="121"/>
      <c r="NCG20" s="121"/>
      <c r="NCH20" s="121"/>
      <c r="NCI20" s="121"/>
      <c r="NCJ20" s="121"/>
      <c r="NCK20" s="121"/>
      <c r="NCL20" s="121"/>
      <c r="NCM20" s="121"/>
      <c r="NCN20" s="121"/>
      <c r="NCO20" s="121"/>
      <c r="NCP20" s="121"/>
      <c r="NCQ20" s="121"/>
      <c r="NCR20" s="121"/>
      <c r="NCS20" s="121"/>
      <c r="NCT20" s="121"/>
      <c r="NCU20" s="121"/>
      <c r="NCV20" s="121"/>
      <c r="NCW20" s="121"/>
      <c r="NCX20" s="121"/>
      <c r="NCY20" s="121"/>
      <c r="NCZ20" s="121"/>
      <c r="NDA20" s="121"/>
      <c r="NDB20" s="121"/>
      <c r="NDC20" s="121"/>
      <c r="NDD20" s="121"/>
      <c r="NDE20" s="121"/>
      <c r="NDF20" s="121"/>
      <c r="NDG20" s="121"/>
      <c r="NDH20" s="121"/>
      <c r="NDI20" s="121"/>
      <c r="NDJ20" s="121"/>
      <c r="NDK20" s="121"/>
      <c r="NDL20" s="121"/>
      <c r="NDM20" s="121"/>
      <c r="NDN20" s="121"/>
      <c r="NDO20" s="121"/>
      <c r="NDP20" s="121"/>
      <c r="NDQ20" s="121"/>
      <c r="NDR20" s="121"/>
      <c r="NDS20" s="121"/>
      <c r="NDT20" s="121"/>
      <c r="NDU20" s="121"/>
      <c r="NDV20" s="121"/>
      <c r="NDW20" s="121"/>
      <c r="NDX20" s="121"/>
      <c r="NDY20" s="121"/>
      <c r="NDZ20" s="121"/>
      <c r="NEA20" s="121"/>
      <c r="NEB20" s="121"/>
      <c r="NEC20" s="121"/>
      <c r="NED20" s="121"/>
      <c r="NEE20" s="121"/>
      <c r="NEF20" s="121"/>
      <c r="NEG20" s="121"/>
      <c r="NEH20" s="121"/>
      <c r="NEI20" s="121"/>
      <c r="NEJ20" s="121"/>
      <c r="NEK20" s="121"/>
      <c r="NEL20" s="121"/>
      <c r="NEM20" s="121"/>
      <c r="NEN20" s="121"/>
      <c r="NEO20" s="121"/>
      <c r="NEP20" s="121"/>
      <c r="NEQ20" s="121"/>
      <c r="NER20" s="121"/>
      <c r="NES20" s="121"/>
      <c r="NET20" s="121"/>
      <c r="NEU20" s="121"/>
      <c r="NEV20" s="121"/>
      <c r="NEW20" s="121"/>
      <c r="NEX20" s="121"/>
      <c r="NEY20" s="121"/>
      <c r="NEZ20" s="121"/>
      <c r="NFA20" s="121"/>
      <c r="NFB20" s="121"/>
      <c r="NFC20" s="121"/>
      <c r="NFD20" s="121"/>
      <c r="NFE20" s="121"/>
      <c r="NFF20" s="121"/>
      <c r="NFG20" s="121"/>
      <c r="NFH20" s="121"/>
      <c r="NFI20" s="121"/>
      <c r="NFJ20" s="121"/>
      <c r="NFK20" s="121"/>
      <c r="NFL20" s="121"/>
      <c r="NFM20" s="121"/>
      <c r="NFN20" s="121"/>
      <c r="NFO20" s="121"/>
      <c r="NFP20" s="121"/>
      <c r="NFQ20" s="121"/>
      <c r="NFR20" s="121"/>
      <c r="NFS20" s="121"/>
      <c r="NFT20" s="121"/>
      <c r="NFU20" s="121"/>
      <c r="NFV20" s="121"/>
      <c r="NFW20" s="121"/>
      <c r="NFX20" s="121"/>
      <c r="NFY20" s="121"/>
      <c r="NFZ20" s="121"/>
      <c r="NGA20" s="121"/>
      <c r="NGB20" s="121"/>
      <c r="NGC20" s="121"/>
      <c r="NGD20" s="121"/>
      <c r="NGE20" s="121"/>
      <c r="NGF20" s="121"/>
      <c r="NGG20" s="121"/>
      <c r="NGH20" s="121"/>
      <c r="NGI20" s="121"/>
      <c r="NGJ20" s="121"/>
      <c r="NGK20" s="121"/>
      <c r="NGL20" s="121"/>
      <c r="NGM20" s="121"/>
      <c r="NGN20" s="121"/>
      <c r="NGO20" s="121"/>
      <c r="NGP20" s="121"/>
      <c r="NGQ20" s="121"/>
      <c r="NGR20" s="121"/>
      <c r="NGS20" s="121"/>
      <c r="NGT20" s="121"/>
      <c r="NGU20" s="121"/>
      <c r="NGV20" s="121"/>
      <c r="NGW20" s="121"/>
      <c r="NGX20" s="121"/>
      <c r="NGY20" s="121"/>
      <c r="NGZ20" s="121"/>
      <c r="NHA20" s="121"/>
      <c r="NHB20" s="121"/>
      <c r="NHC20" s="121"/>
      <c r="NHD20" s="121"/>
      <c r="NHE20" s="121"/>
      <c r="NHF20" s="121"/>
      <c r="NHG20" s="121"/>
      <c r="NHH20" s="121"/>
      <c r="NHI20" s="121"/>
      <c r="NHJ20" s="121"/>
      <c r="NHK20" s="121"/>
      <c r="NHL20" s="121"/>
      <c r="NHM20" s="121"/>
      <c r="NHN20" s="121"/>
      <c r="NHO20" s="121"/>
      <c r="NHP20" s="121"/>
      <c r="NHQ20" s="121"/>
      <c r="NHR20" s="121"/>
      <c r="NHS20" s="121"/>
      <c r="NHT20" s="121"/>
      <c r="NHU20" s="121"/>
      <c r="NHV20" s="121"/>
      <c r="NHW20" s="121"/>
      <c r="NHX20" s="121"/>
      <c r="NHY20" s="121"/>
      <c r="NHZ20" s="121"/>
      <c r="NIA20" s="121"/>
      <c r="NIB20" s="121"/>
      <c r="NIC20" s="121"/>
      <c r="NID20" s="121"/>
      <c r="NIE20" s="121"/>
      <c r="NIF20" s="121"/>
      <c r="NIG20" s="121"/>
      <c r="NIH20" s="121"/>
      <c r="NII20" s="121"/>
      <c r="NIJ20" s="121"/>
      <c r="NIK20" s="121"/>
      <c r="NIL20" s="121"/>
      <c r="NIM20" s="121"/>
      <c r="NIN20" s="121"/>
      <c r="NIO20" s="121"/>
      <c r="NIP20" s="121"/>
      <c r="NIQ20" s="121"/>
      <c r="NIR20" s="121"/>
      <c r="NIS20" s="121"/>
      <c r="NIT20" s="121"/>
      <c r="NIU20" s="121"/>
      <c r="NIV20" s="121"/>
      <c r="NIW20" s="121"/>
      <c r="NIX20" s="121"/>
      <c r="NIY20" s="121"/>
      <c r="NIZ20" s="121"/>
      <c r="NJA20" s="121"/>
      <c r="NJB20" s="121"/>
      <c r="NJC20" s="121"/>
      <c r="NJD20" s="121"/>
      <c r="NJE20" s="121"/>
      <c r="NJF20" s="121"/>
      <c r="NJG20" s="121"/>
      <c r="NJH20" s="121"/>
      <c r="NJI20" s="121"/>
      <c r="NJJ20" s="121"/>
      <c r="NJK20" s="121"/>
      <c r="NJL20" s="121"/>
      <c r="NJM20" s="121"/>
      <c r="NJN20" s="121"/>
      <c r="NJO20" s="121"/>
      <c r="NJP20" s="121"/>
      <c r="NJQ20" s="121"/>
      <c r="NJR20" s="121"/>
      <c r="NJS20" s="121"/>
      <c r="NJT20" s="121"/>
      <c r="NJU20" s="121"/>
      <c r="NJV20" s="121"/>
      <c r="NJW20" s="121"/>
      <c r="NJX20" s="121"/>
      <c r="NJY20" s="121"/>
      <c r="NJZ20" s="121"/>
      <c r="NKA20" s="121"/>
      <c r="NKB20" s="121"/>
      <c r="NKC20" s="121"/>
      <c r="NKD20" s="121"/>
      <c r="NKE20" s="121"/>
      <c r="NKF20" s="121"/>
      <c r="NKG20" s="121"/>
      <c r="NKH20" s="121"/>
      <c r="NKI20" s="121"/>
      <c r="NKJ20" s="121"/>
      <c r="NKK20" s="121"/>
      <c r="NKL20" s="121"/>
      <c r="NKM20" s="121"/>
      <c r="NKN20" s="121"/>
      <c r="NKO20" s="121"/>
      <c r="NKP20" s="121"/>
      <c r="NKQ20" s="121"/>
      <c r="NKR20" s="121"/>
      <c r="NKS20" s="121"/>
      <c r="NKT20" s="121"/>
      <c r="NKU20" s="121"/>
      <c r="NKV20" s="121"/>
      <c r="NKW20" s="121"/>
      <c r="NKX20" s="121"/>
      <c r="NKY20" s="121"/>
      <c r="NKZ20" s="121"/>
      <c r="NLA20" s="121"/>
      <c r="NLB20" s="121"/>
      <c r="NLC20" s="121"/>
      <c r="NLD20" s="121"/>
      <c r="NLE20" s="121"/>
      <c r="NLF20" s="121"/>
      <c r="NLG20" s="121"/>
      <c r="NLH20" s="121"/>
      <c r="NLI20" s="121"/>
      <c r="NLJ20" s="121"/>
      <c r="NLK20" s="121"/>
      <c r="NLL20" s="121"/>
      <c r="NLM20" s="121"/>
      <c r="NLN20" s="121"/>
      <c r="NLO20" s="121"/>
      <c r="NLP20" s="121"/>
      <c r="NLQ20" s="121"/>
      <c r="NLR20" s="121"/>
      <c r="NLS20" s="121"/>
      <c r="NLT20" s="121"/>
      <c r="NLU20" s="121"/>
      <c r="NLV20" s="121"/>
      <c r="NLW20" s="121"/>
      <c r="NLX20" s="121"/>
      <c r="NLY20" s="121"/>
      <c r="NLZ20" s="121"/>
      <c r="NMA20" s="121"/>
      <c r="NMB20" s="121"/>
      <c r="NMC20" s="121"/>
      <c r="NMD20" s="121"/>
      <c r="NME20" s="121"/>
      <c r="NMF20" s="121"/>
      <c r="NMG20" s="121"/>
      <c r="NMH20" s="121"/>
      <c r="NMI20" s="121"/>
      <c r="NMJ20" s="121"/>
      <c r="NMK20" s="121"/>
      <c r="NML20" s="121"/>
      <c r="NMM20" s="121"/>
      <c r="NMN20" s="121"/>
      <c r="NMO20" s="121"/>
      <c r="NMP20" s="121"/>
      <c r="NMQ20" s="121"/>
      <c r="NMR20" s="121"/>
      <c r="NMS20" s="121"/>
      <c r="NMT20" s="121"/>
      <c r="NMU20" s="121"/>
      <c r="NMV20" s="121"/>
      <c r="NMW20" s="121"/>
      <c r="NMX20" s="121"/>
      <c r="NMY20" s="121"/>
      <c r="NMZ20" s="121"/>
      <c r="NNA20" s="121"/>
      <c r="NNB20" s="121"/>
      <c r="NNC20" s="121"/>
      <c r="NND20" s="121"/>
      <c r="NNE20" s="121"/>
      <c r="NNF20" s="121"/>
      <c r="NNG20" s="121"/>
      <c r="NNH20" s="121"/>
      <c r="NNI20" s="121"/>
      <c r="NNJ20" s="121"/>
      <c r="NNK20" s="121"/>
      <c r="NNL20" s="121"/>
      <c r="NNM20" s="121"/>
      <c r="NNN20" s="121"/>
      <c r="NNO20" s="121"/>
      <c r="NNP20" s="121"/>
      <c r="NNQ20" s="121"/>
      <c r="NNR20" s="121"/>
      <c r="NNS20" s="121"/>
      <c r="NNT20" s="121"/>
      <c r="NNU20" s="121"/>
      <c r="NNV20" s="121"/>
      <c r="NNW20" s="121"/>
      <c r="NNX20" s="121"/>
      <c r="NNY20" s="121"/>
      <c r="NNZ20" s="121"/>
      <c r="NOA20" s="121"/>
      <c r="NOB20" s="121"/>
      <c r="NOC20" s="121"/>
      <c r="NOD20" s="121"/>
      <c r="NOE20" s="121"/>
      <c r="NOF20" s="121"/>
      <c r="NOG20" s="121"/>
      <c r="NOH20" s="121"/>
      <c r="NOI20" s="121"/>
      <c r="NOJ20" s="121"/>
      <c r="NOK20" s="121"/>
      <c r="NOL20" s="121"/>
      <c r="NOM20" s="121"/>
      <c r="NON20" s="121"/>
      <c r="NOO20" s="121"/>
      <c r="NOP20" s="121"/>
      <c r="NOQ20" s="121"/>
      <c r="NOR20" s="121"/>
      <c r="NOS20" s="121"/>
      <c r="NOT20" s="121"/>
      <c r="NOU20" s="121"/>
      <c r="NOV20" s="121"/>
      <c r="NOW20" s="121"/>
      <c r="NOX20" s="121"/>
      <c r="NOY20" s="121"/>
      <c r="NOZ20" s="121"/>
      <c r="NPA20" s="121"/>
      <c r="NPB20" s="121"/>
      <c r="NPC20" s="121"/>
      <c r="NPD20" s="121"/>
      <c r="NPE20" s="121"/>
      <c r="NPF20" s="121"/>
      <c r="NPG20" s="121"/>
      <c r="NPH20" s="121"/>
      <c r="NPI20" s="121"/>
      <c r="NPJ20" s="121"/>
      <c r="NPK20" s="121"/>
      <c r="NPL20" s="121"/>
      <c r="NPM20" s="121"/>
      <c r="NPN20" s="121"/>
      <c r="NPO20" s="121"/>
      <c r="NPP20" s="121"/>
      <c r="NPQ20" s="121"/>
      <c r="NPR20" s="121"/>
      <c r="NPS20" s="121"/>
      <c r="NPT20" s="121"/>
      <c r="NPU20" s="121"/>
      <c r="NPV20" s="121"/>
      <c r="NPW20" s="121"/>
      <c r="NPX20" s="121"/>
      <c r="NPY20" s="121"/>
      <c r="NPZ20" s="121"/>
      <c r="NQA20" s="121"/>
      <c r="NQB20" s="121"/>
      <c r="NQC20" s="121"/>
      <c r="NQD20" s="121"/>
      <c r="NQE20" s="121"/>
      <c r="NQF20" s="121"/>
      <c r="NQG20" s="121"/>
      <c r="NQH20" s="121"/>
      <c r="NQI20" s="121"/>
      <c r="NQJ20" s="121"/>
      <c r="NQK20" s="121"/>
      <c r="NQL20" s="121"/>
      <c r="NQM20" s="121"/>
      <c r="NQN20" s="121"/>
      <c r="NQO20" s="121"/>
      <c r="NQP20" s="121"/>
      <c r="NQQ20" s="121"/>
      <c r="NQR20" s="121"/>
      <c r="NQS20" s="121"/>
      <c r="NQT20" s="121"/>
      <c r="NQU20" s="121"/>
      <c r="NQV20" s="121"/>
      <c r="NQW20" s="121"/>
      <c r="NQX20" s="121"/>
      <c r="NQY20" s="121"/>
      <c r="NQZ20" s="121"/>
      <c r="NRA20" s="121"/>
      <c r="NRB20" s="121"/>
      <c r="NRC20" s="121"/>
      <c r="NRD20" s="121"/>
      <c r="NRE20" s="121"/>
      <c r="NRF20" s="121"/>
      <c r="NRG20" s="121"/>
      <c r="NRH20" s="121"/>
      <c r="NRI20" s="121"/>
      <c r="NRJ20" s="121"/>
      <c r="NRK20" s="121"/>
      <c r="NRL20" s="121"/>
      <c r="NRM20" s="121"/>
      <c r="NRN20" s="121"/>
      <c r="NRO20" s="121"/>
      <c r="NRP20" s="121"/>
      <c r="NRQ20" s="121"/>
      <c r="NRR20" s="121"/>
      <c r="NRS20" s="121"/>
      <c r="NRT20" s="121"/>
      <c r="NRU20" s="121"/>
      <c r="NRV20" s="121"/>
      <c r="NRW20" s="121"/>
      <c r="NRX20" s="121"/>
      <c r="NRY20" s="121"/>
      <c r="NRZ20" s="121"/>
      <c r="NSA20" s="121"/>
      <c r="NSB20" s="121"/>
      <c r="NSC20" s="121"/>
      <c r="NSD20" s="121"/>
      <c r="NSE20" s="121"/>
      <c r="NSF20" s="121"/>
      <c r="NSG20" s="121"/>
      <c r="NSH20" s="121"/>
      <c r="NSI20" s="121"/>
      <c r="NSJ20" s="121"/>
      <c r="NSK20" s="121"/>
      <c r="NSL20" s="121"/>
      <c r="NSM20" s="121"/>
      <c r="NSN20" s="121"/>
      <c r="NSO20" s="121"/>
      <c r="NSP20" s="121"/>
      <c r="NSQ20" s="121"/>
      <c r="NSR20" s="121"/>
      <c r="NSS20" s="121"/>
      <c r="NST20" s="121"/>
      <c r="NSU20" s="121"/>
      <c r="NSV20" s="121"/>
      <c r="NSW20" s="121"/>
      <c r="NSX20" s="121"/>
      <c r="NSY20" s="121"/>
      <c r="NSZ20" s="121"/>
      <c r="NTA20" s="121"/>
      <c r="NTB20" s="121"/>
      <c r="NTC20" s="121"/>
      <c r="NTD20" s="121"/>
      <c r="NTE20" s="121"/>
      <c r="NTF20" s="121"/>
      <c r="NTG20" s="121"/>
      <c r="NTH20" s="121"/>
      <c r="NTI20" s="121"/>
      <c r="NTJ20" s="121"/>
      <c r="NTK20" s="121"/>
      <c r="NTL20" s="121"/>
      <c r="NTM20" s="121"/>
      <c r="NTN20" s="121"/>
      <c r="NTO20" s="121"/>
      <c r="NTP20" s="121"/>
      <c r="NTQ20" s="121"/>
      <c r="NTR20" s="121"/>
      <c r="NTS20" s="121"/>
      <c r="NTT20" s="121"/>
      <c r="NTU20" s="121"/>
      <c r="NTV20" s="121"/>
      <c r="NTW20" s="121"/>
      <c r="NTX20" s="121"/>
      <c r="NTY20" s="121"/>
      <c r="NTZ20" s="121"/>
      <c r="NUA20" s="121"/>
      <c r="NUB20" s="121"/>
      <c r="NUC20" s="121"/>
      <c r="NUD20" s="121"/>
      <c r="NUE20" s="121"/>
      <c r="NUF20" s="121"/>
      <c r="NUG20" s="121"/>
      <c r="NUH20" s="121"/>
      <c r="NUI20" s="121"/>
      <c r="NUJ20" s="121"/>
      <c r="NUK20" s="121"/>
      <c r="NUL20" s="121"/>
      <c r="NUM20" s="121"/>
      <c r="NUN20" s="121"/>
      <c r="NUO20" s="121"/>
      <c r="NUP20" s="121"/>
      <c r="NUQ20" s="121"/>
      <c r="NUR20" s="121"/>
      <c r="NUS20" s="121"/>
      <c r="NUT20" s="121"/>
      <c r="NUU20" s="121"/>
      <c r="NUV20" s="121"/>
      <c r="NUW20" s="121"/>
      <c r="NUX20" s="121"/>
      <c r="NUY20" s="121"/>
      <c r="NUZ20" s="121"/>
      <c r="NVA20" s="121"/>
      <c r="NVB20" s="121"/>
      <c r="NVC20" s="121"/>
      <c r="NVD20" s="121"/>
      <c r="NVE20" s="121"/>
      <c r="NVF20" s="121"/>
      <c r="NVG20" s="121"/>
      <c r="NVH20" s="121"/>
      <c r="NVI20" s="121"/>
      <c r="NVJ20" s="121"/>
      <c r="NVK20" s="121"/>
      <c r="NVL20" s="121"/>
      <c r="NVM20" s="121"/>
      <c r="NVN20" s="121"/>
      <c r="NVO20" s="121"/>
      <c r="NVP20" s="121"/>
      <c r="NVQ20" s="121"/>
      <c r="NVR20" s="121"/>
      <c r="NVS20" s="121"/>
      <c r="NVT20" s="121"/>
      <c r="NVU20" s="121"/>
      <c r="NVV20" s="121"/>
      <c r="NVW20" s="121"/>
      <c r="NVX20" s="121"/>
      <c r="NVY20" s="121"/>
      <c r="NVZ20" s="121"/>
      <c r="NWA20" s="121"/>
      <c r="NWB20" s="121"/>
      <c r="NWC20" s="121"/>
      <c r="NWD20" s="121"/>
      <c r="NWE20" s="121"/>
      <c r="NWF20" s="121"/>
      <c r="NWG20" s="121"/>
      <c r="NWH20" s="121"/>
      <c r="NWI20" s="121"/>
      <c r="NWJ20" s="121"/>
      <c r="NWK20" s="121"/>
      <c r="NWL20" s="121"/>
      <c r="NWM20" s="121"/>
      <c r="NWN20" s="121"/>
      <c r="NWO20" s="121"/>
      <c r="NWP20" s="121"/>
      <c r="NWQ20" s="121"/>
      <c r="NWR20" s="121"/>
      <c r="NWS20" s="121"/>
      <c r="NWT20" s="121"/>
      <c r="NWU20" s="121"/>
      <c r="NWV20" s="121"/>
      <c r="NWW20" s="121"/>
      <c r="NWX20" s="121"/>
      <c r="NWY20" s="121"/>
      <c r="NWZ20" s="121"/>
      <c r="NXA20" s="121"/>
      <c r="NXB20" s="121"/>
      <c r="NXC20" s="121"/>
      <c r="NXD20" s="121"/>
      <c r="NXE20" s="121"/>
      <c r="NXF20" s="121"/>
      <c r="NXG20" s="121"/>
      <c r="NXH20" s="121"/>
      <c r="NXI20" s="121"/>
      <c r="NXJ20" s="121"/>
      <c r="NXK20" s="121"/>
      <c r="NXL20" s="121"/>
      <c r="NXM20" s="121"/>
      <c r="NXN20" s="121"/>
      <c r="NXO20" s="121"/>
      <c r="NXP20" s="121"/>
      <c r="NXQ20" s="121"/>
      <c r="NXR20" s="121"/>
      <c r="NXS20" s="121"/>
      <c r="NXT20" s="121"/>
      <c r="NXU20" s="121"/>
      <c r="NXV20" s="121"/>
      <c r="NXW20" s="121"/>
      <c r="NXX20" s="121"/>
      <c r="NXY20" s="121"/>
      <c r="NXZ20" s="121"/>
      <c r="NYA20" s="121"/>
      <c r="NYB20" s="121"/>
      <c r="NYC20" s="121"/>
      <c r="NYD20" s="121"/>
      <c r="NYE20" s="121"/>
      <c r="NYF20" s="121"/>
      <c r="NYG20" s="121"/>
      <c r="NYH20" s="121"/>
      <c r="NYI20" s="121"/>
      <c r="NYJ20" s="121"/>
      <c r="NYK20" s="121"/>
      <c r="NYL20" s="121"/>
      <c r="NYM20" s="121"/>
      <c r="NYN20" s="121"/>
      <c r="NYO20" s="121"/>
      <c r="NYP20" s="121"/>
      <c r="NYQ20" s="121"/>
      <c r="NYR20" s="121"/>
      <c r="NYS20" s="121"/>
      <c r="NYT20" s="121"/>
      <c r="NYU20" s="121"/>
      <c r="NYV20" s="121"/>
      <c r="NYW20" s="121"/>
      <c r="NYX20" s="121"/>
      <c r="NYY20" s="121"/>
      <c r="NYZ20" s="121"/>
      <c r="NZA20" s="121"/>
      <c r="NZB20" s="121"/>
      <c r="NZC20" s="121"/>
      <c r="NZD20" s="121"/>
      <c r="NZE20" s="121"/>
      <c r="NZF20" s="121"/>
      <c r="NZG20" s="121"/>
      <c r="NZH20" s="121"/>
      <c r="NZI20" s="121"/>
      <c r="NZJ20" s="121"/>
      <c r="NZK20" s="121"/>
      <c r="NZL20" s="121"/>
      <c r="NZM20" s="121"/>
      <c r="NZN20" s="121"/>
      <c r="NZO20" s="121"/>
      <c r="NZP20" s="121"/>
      <c r="NZQ20" s="121"/>
      <c r="NZR20" s="121"/>
      <c r="NZS20" s="121"/>
      <c r="NZT20" s="121"/>
      <c r="NZU20" s="121"/>
      <c r="NZV20" s="121"/>
      <c r="NZW20" s="121"/>
      <c r="NZX20" s="121"/>
      <c r="NZY20" s="121"/>
      <c r="NZZ20" s="121"/>
      <c r="OAA20" s="121"/>
      <c r="OAB20" s="121"/>
      <c r="OAC20" s="121"/>
      <c r="OAD20" s="121"/>
      <c r="OAE20" s="121"/>
      <c r="OAF20" s="121"/>
      <c r="OAG20" s="121"/>
      <c r="OAH20" s="121"/>
      <c r="OAI20" s="121"/>
      <c r="OAJ20" s="121"/>
      <c r="OAK20" s="121"/>
      <c r="OAL20" s="121"/>
      <c r="OAM20" s="121"/>
      <c r="OAN20" s="121"/>
      <c r="OAO20" s="121"/>
      <c r="OAP20" s="121"/>
      <c r="OAQ20" s="121"/>
      <c r="OAR20" s="121"/>
      <c r="OAS20" s="121"/>
      <c r="OAT20" s="121"/>
      <c r="OAU20" s="121"/>
      <c r="OAV20" s="121"/>
      <c r="OAW20" s="121"/>
      <c r="OAX20" s="121"/>
      <c r="OAY20" s="121"/>
      <c r="OAZ20" s="121"/>
      <c r="OBA20" s="121"/>
      <c r="OBB20" s="121"/>
      <c r="OBC20" s="121"/>
      <c r="OBD20" s="121"/>
      <c r="OBE20" s="121"/>
      <c r="OBF20" s="121"/>
      <c r="OBG20" s="121"/>
      <c r="OBH20" s="121"/>
      <c r="OBI20" s="121"/>
      <c r="OBJ20" s="121"/>
      <c r="OBK20" s="121"/>
      <c r="OBL20" s="121"/>
      <c r="OBM20" s="121"/>
      <c r="OBN20" s="121"/>
      <c r="OBO20" s="121"/>
      <c r="OBP20" s="121"/>
      <c r="OBQ20" s="121"/>
      <c r="OBR20" s="121"/>
      <c r="OBS20" s="121"/>
      <c r="OBT20" s="121"/>
      <c r="OBU20" s="121"/>
      <c r="OBV20" s="121"/>
      <c r="OBW20" s="121"/>
      <c r="OBX20" s="121"/>
      <c r="OBY20" s="121"/>
      <c r="OBZ20" s="121"/>
      <c r="OCA20" s="121"/>
      <c r="OCB20" s="121"/>
      <c r="OCC20" s="121"/>
      <c r="OCD20" s="121"/>
      <c r="OCE20" s="121"/>
      <c r="OCF20" s="121"/>
      <c r="OCG20" s="121"/>
      <c r="OCH20" s="121"/>
      <c r="OCI20" s="121"/>
      <c r="OCJ20" s="121"/>
      <c r="OCK20" s="121"/>
      <c r="OCL20" s="121"/>
      <c r="OCM20" s="121"/>
      <c r="OCN20" s="121"/>
      <c r="OCO20" s="121"/>
      <c r="OCP20" s="121"/>
      <c r="OCQ20" s="121"/>
      <c r="OCR20" s="121"/>
      <c r="OCS20" s="121"/>
      <c r="OCT20" s="121"/>
      <c r="OCU20" s="121"/>
      <c r="OCV20" s="121"/>
      <c r="OCW20" s="121"/>
      <c r="OCX20" s="121"/>
      <c r="OCY20" s="121"/>
      <c r="OCZ20" s="121"/>
      <c r="ODA20" s="121"/>
      <c r="ODB20" s="121"/>
      <c r="ODC20" s="121"/>
      <c r="ODD20" s="121"/>
      <c r="ODE20" s="121"/>
      <c r="ODF20" s="121"/>
      <c r="ODG20" s="121"/>
      <c r="ODH20" s="121"/>
      <c r="ODI20" s="121"/>
      <c r="ODJ20" s="121"/>
      <c r="ODK20" s="121"/>
      <c r="ODL20" s="121"/>
      <c r="ODM20" s="121"/>
      <c r="ODN20" s="121"/>
      <c r="ODO20" s="121"/>
      <c r="ODP20" s="121"/>
      <c r="ODQ20" s="121"/>
      <c r="ODR20" s="121"/>
      <c r="ODS20" s="121"/>
      <c r="ODT20" s="121"/>
      <c r="ODU20" s="121"/>
      <c r="ODV20" s="121"/>
      <c r="ODW20" s="121"/>
      <c r="ODX20" s="121"/>
      <c r="ODY20" s="121"/>
      <c r="ODZ20" s="121"/>
      <c r="OEA20" s="121"/>
      <c r="OEB20" s="121"/>
      <c r="OEC20" s="121"/>
      <c r="OED20" s="121"/>
      <c r="OEE20" s="121"/>
      <c r="OEF20" s="121"/>
      <c r="OEG20" s="121"/>
      <c r="OEH20" s="121"/>
      <c r="OEI20" s="121"/>
      <c r="OEJ20" s="121"/>
      <c r="OEK20" s="121"/>
      <c r="OEL20" s="121"/>
      <c r="OEM20" s="121"/>
      <c r="OEN20" s="121"/>
      <c r="OEO20" s="121"/>
      <c r="OEP20" s="121"/>
      <c r="OEQ20" s="121"/>
      <c r="OER20" s="121"/>
      <c r="OES20" s="121"/>
      <c r="OET20" s="121"/>
      <c r="OEU20" s="121"/>
      <c r="OEV20" s="121"/>
      <c r="OEW20" s="121"/>
      <c r="OEX20" s="121"/>
      <c r="OEY20" s="121"/>
      <c r="OEZ20" s="121"/>
      <c r="OFA20" s="121"/>
      <c r="OFB20" s="121"/>
      <c r="OFC20" s="121"/>
      <c r="OFD20" s="121"/>
      <c r="OFE20" s="121"/>
      <c r="OFF20" s="121"/>
      <c r="OFG20" s="121"/>
      <c r="OFH20" s="121"/>
      <c r="OFI20" s="121"/>
      <c r="OFJ20" s="121"/>
      <c r="OFK20" s="121"/>
      <c r="OFL20" s="121"/>
      <c r="OFM20" s="121"/>
      <c r="OFN20" s="121"/>
      <c r="OFO20" s="121"/>
      <c r="OFP20" s="121"/>
      <c r="OFQ20" s="121"/>
      <c r="OFR20" s="121"/>
      <c r="OFS20" s="121"/>
      <c r="OFT20" s="121"/>
      <c r="OFU20" s="121"/>
      <c r="OFV20" s="121"/>
      <c r="OFW20" s="121"/>
      <c r="OFX20" s="121"/>
      <c r="OFY20" s="121"/>
      <c r="OFZ20" s="121"/>
      <c r="OGA20" s="121"/>
      <c r="OGB20" s="121"/>
      <c r="OGC20" s="121"/>
      <c r="OGD20" s="121"/>
      <c r="OGE20" s="121"/>
      <c r="OGF20" s="121"/>
      <c r="OGG20" s="121"/>
      <c r="OGH20" s="121"/>
      <c r="OGI20" s="121"/>
      <c r="OGJ20" s="121"/>
      <c r="OGK20" s="121"/>
      <c r="OGL20" s="121"/>
      <c r="OGM20" s="121"/>
      <c r="OGN20" s="121"/>
      <c r="OGO20" s="121"/>
      <c r="OGP20" s="121"/>
      <c r="OGQ20" s="121"/>
      <c r="OGR20" s="121"/>
      <c r="OGS20" s="121"/>
      <c r="OGT20" s="121"/>
      <c r="OGU20" s="121"/>
      <c r="OGV20" s="121"/>
      <c r="OGW20" s="121"/>
      <c r="OGX20" s="121"/>
      <c r="OGY20" s="121"/>
      <c r="OGZ20" s="121"/>
      <c r="OHA20" s="121"/>
      <c r="OHB20" s="121"/>
      <c r="OHC20" s="121"/>
      <c r="OHD20" s="121"/>
      <c r="OHE20" s="121"/>
      <c r="OHF20" s="121"/>
      <c r="OHG20" s="121"/>
      <c r="OHH20" s="121"/>
      <c r="OHI20" s="121"/>
      <c r="OHJ20" s="121"/>
      <c r="OHK20" s="121"/>
      <c r="OHL20" s="121"/>
      <c r="OHM20" s="121"/>
      <c r="OHN20" s="121"/>
      <c r="OHO20" s="121"/>
      <c r="OHP20" s="121"/>
      <c r="OHQ20" s="121"/>
      <c r="OHR20" s="121"/>
      <c r="OHS20" s="121"/>
      <c r="OHT20" s="121"/>
      <c r="OHU20" s="121"/>
      <c r="OHV20" s="121"/>
      <c r="OHW20" s="121"/>
      <c r="OHX20" s="121"/>
      <c r="OHY20" s="121"/>
      <c r="OHZ20" s="121"/>
      <c r="OIA20" s="121"/>
      <c r="OIB20" s="121"/>
      <c r="OIC20" s="121"/>
      <c r="OID20" s="121"/>
      <c r="OIE20" s="121"/>
      <c r="OIF20" s="121"/>
      <c r="OIG20" s="121"/>
      <c r="OIH20" s="121"/>
      <c r="OII20" s="121"/>
      <c r="OIJ20" s="121"/>
      <c r="OIK20" s="121"/>
      <c r="OIL20" s="121"/>
      <c r="OIM20" s="121"/>
      <c r="OIN20" s="121"/>
      <c r="OIO20" s="121"/>
      <c r="OIP20" s="121"/>
      <c r="OIQ20" s="121"/>
      <c r="OIR20" s="121"/>
      <c r="OIS20" s="121"/>
      <c r="OIT20" s="121"/>
      <c r="OIU20" s="121"/>
      <c r="OIV20" s="121"/>
      <c r="OIW20" s="121"/>
      <c r="OIX20" s="121"/>
      <c r="OIY20" s="121"/>
      <c r="OIZ20" s="121"/>
      <c r="OJA20" s="121"/>
      <c r="OJB20" s="121"/>
      <c r="OJC20" s="121"/>
      <c r="OJD20" s="121"/>
      <c r="OJE20" s="121"/>
      <c r="OJF20" s="121"/>
      <c r="OJG20" s="121"/>
      <c r="OJH20" s="121"/>
      <c r="OJI20" s="121"/>
      <c r="OJJ20" s="121"/>
      <c r="OJK20" s="121"/>
      <c r="OJL20" s="121"/>
      <c r="OJM20" s="121"/>
      <c r="OJN20" s="121"/>
      <c r="OJO20" s="121"/>
      <c r="OJP20" s="121"/>
      <c r="OJQ20" s="121"/>
      <c r="OJR20" s="121"/>
      <c r="OJS20" s="121"/>
      <c r="OJT20" s="121"/>
      <c r="OJU20" s="121"/>
      <c r="OJV20" s="121"/>
      <c r="OJW20" s="121"/>
      <c r="OJX20" s="121"/>
      <c r="OJY20" s="121"/>
      <c r="OJZ20" s="121"/>
      <c r="OKA20" s="121"/>
      <c r="OKB20" s="121"/>
      <c r="OKC20" s="121"/>
      <c r="OKD20" s="121"/>
      <c r="OKE20" s="121"/>
      <c r="OKF20" s="121"/>
      <c r="OKG20" s="121"/>
      <c r="OKH20" s="121"/>
      <c r="OKI20" s="121"/>
      <c r="OKJ20" s="121"/>
      <c r="OKK20" s="121"/>
      <c r="OKL20" s="121"/>
      <c r="OKM20" s="121"/>
      <c r="OKN20" s="121"/>
      <c r="OKO20" s="121"/>
      <c r="OKP20" s="121"/>
      <c r="OKQ20" s="121"/>
      <c r="OKR20" s="121"/>
      <c r="OKS20" s="121"/>
      <c r="OKT20" s="121"/>
      <c r="OKU20" s="121"/>
      <c r="OKV20" s="121"/>
      <c r="OKW20" s="121"/>
      <c r="OKX20" s="121"/>
      <c r="OKY20" s="121"/>
      <c r="OKZ20" s="121"/>
      <c r="OLA20" s="121"/>
      <c r="OLB20" s="121"/>
      <c r="OLC20" s="121"/>
      <c r="OLD20" s="121"/>
      <c r="OLE20" s="121"/>
      <c r="OLF20" s="121"/>
      <c r="OLG20" s="121"/>
      <c r="OLH20" s="121"/>
      <c r="OLI20" s="121"/>
      <c r="OLJ20" s="121"/>
      <c r="OLK20" s="121"/>
      <c r="OLL20" s="121"/>
      <c r="OLM20" s="121"/>
      <c r="OLN20" s="121"/>
      <c r="OLO20" s="121"/>
      <c r="OLP20" s="121"/>
      <c r="OLQ20" s="121"/>
      <c r="OLR20" s="121"/>
      <c r="OLS20" s="121"/>
      <c r="OLT20" s="121"/>
      <c r="OLU20" s="121"/>
      <c r="OLV20" s="121"/>
      <c r="OLW20" s="121"/>
      <c r="OLX20" s="121"/>
      <c r="OLY20" s="121"/>
      <c r="OLZ20" s="121"/>
      <c r="OMA20" s="121"/>
      <c r="OMB20" s="121"/>
      <c r="OMC20" s="121"/>
      <c r="OMD20" s="121"/>
      <c r="OME20" s="121"/>
      <c r="OMF20" s="121"/>
      <c r="OMG20" s="121"/>
      <c r="OMH20" s="121"/>
      <c r="OMI20" s="121"/>
      <c r="OMJ20" s="121"/>
      <c r="OMK20" s="121"/>
      <c r="OML20" s="121"/>
      <c r="OMM20" s="121"/>
      <c r="OMN20" s="121"/>
      <c r="OMO20" s="121"/>
      <c r="OMP20" s="121"/>
      <c r="OMQ20" s="121"/>
      <c r="OMR20" s="121"/>
      <c r="OMS20" s="121"/>
      <c r="OMT20" s="121"/>
      <c r="OMU20" s="121"/>
      <c r="OMV20" s="121"/>
      <c r="OMW20" s="121"/>
      <c r="OMX20" s="121"/>
      <c r="OMY20" s="121"/>
      <c r="OMZ20" s="121"/>
      <c r="ONA20" s="121"/>
      <c r="ONB20" s="121"/>
      <c r="ONC20" s="121"/>
      <c r="OND20" s="121"/>
      <c r="ONE20" s="121"/>
      <c r="ONF20" s="121"/>
      <c r="ONG20" s="121"/>
      <c r="ONH20" s="121"/>
      <c r="ONI20" s="121"/>
      <c r="ONJ20" s="121"/>
      <c r="ONK20" s="121"/>
      <c r="ONL20" s="121"/>
      <c r="ONM20" s="121"/>
      <c r="ONN20" s="121"/>
      <c r="ONO20" s="121"/>
      <c r="ONP20" s="121"/>
      <c r="ONQ20" s="121"/>
      <c r="ONR20" s="121"/>
      <c r="ONS20" s="121"/>
      <c r="ONT20" s="121"/>
      <c r="ONU20" s="121"/>
      <c r="ONV20" s="121"/>
      <c r="ONW20" s="121"/>
      <c r="ONX20" s="121"/>
      <c r="ONY20" s="121"/>
      <c r="ONZ20" s="121"/>
      <c r="OOA20" s="121"/>
      <c r="OOB20" s="121"/>
      <c r="OOC20" s="121"/>
      <c r="OOD20" s="121"/>
      <c r="OOE20" s="121"/>
      <c r="OOF20" s="121"/>
      <c r="OOG20" s="121"/>
      <c r="OOH20" s="121"/>
      <c r="OOI20" s="121"/>
      <c r="OOJ20" s="121"/>
      <c r="OOK20" s="121"/>
      <c r="OOL20" s="121"/>
      <c r="OOM20" s="121"/>
      <c r="OON20" s="121"/>
      <c r="OOO20" s="121"/>
      <c r="OOP20" s="121"/>
      <c r="OOQ20" s="121"/>
      <c r="OOR20" s="121"/>
      <c r="OOS20" s="121"/>
      <c r="OOT20" s="121"/>
      <c r="OOU20" s="121"/>
      <c r="OOV20" s="121"/>
      <c r="OOW20" s="121"/>
      <c r="OOX20" s="121"/>
      <c r="OOY20" s="121"/>
      <c r="OOZ20" s="121"/>
      <c r="OPA20" s="121"/>
      <c r="OPB20" s="121"/>
      <c r="OPC20" s="121"/>
      <c r="OPD20" s="121"/>
      <c r="OPE20" s="121"/>
      <c r="OPF20" s="121"/>
      <c r="OPG20" s="121"/>
      <c r="OPH20" s="121"/>
      <c r="OPI20" s="121"/>
      <c r="OPJ20" s="121"/>
      <c r="OPK20" s="121"/>
      <c r="OPL20" s="121"/>
      <c r="OPM20" s="121"/>
      <c r="OPN20" s="121"/>
      <c r="OPO20" s="121"/>
      <c r="OPP20" s="121"/>
      <c r="OPQ20" s="121"/>
      <c r="OPR20" s="121"/>
      <c r="OPS20" s="121"/>
      <c r="OPT20" s="121"/>
      <c r="OPU20" s="121"/>
      <c r="OPV20" s="121"/>
      <c r="OPW20" s="121"/>
      <c r="OPX20" s="121"/>
      <c r="OPY20" s="121"/>
      <c r="OPZ20" s="121"/>
      <c r="OQA20" s="121"/>
      <c r="OQB20" s="121"/>
      <c r="OQC20" s="121"/>
      <c r="OQD20" s="121"/>
      <c r="OQE20" s="121"/>
      <c r="OQF20" s="121"/>
      <c r="OQG20" s="121"/>
      <c r="OQH20" s="121"/>
      <c r="OQI20" s="121"/>
      <c r="OQJ20" s="121"/>
      <c r="OQK20" s="121"/>
      <c r="OQL20" s="121"/>
      <c r="OQM20" s="121"/>
      <c r="OQN20" s="121"/>
      <c r="OQO20" s="121"/>
      <c r="OQP20" s="121"/>
      <c r="OQQ20" s="121"/>
      <c r="OQR20" s="121"/>
      <c r="OQS20" s="121"/>
      <c r="OQT20" s="121"/>
      <c r="OQU20" s="121"/>
      <c r="OQV20" s="121"/>
      <c r="OQW20" s="121"/>
      <c r="OQX20" s="121"/>
      <c r="OQY20" s="121"/>
      <c r="OQZ20" s="121"/>
      <c r="ORA20" s="121"/>
      <c r="ORB20" s="121"/>
      <c r="ORC20" s="121"/>
      <c r="ORD20" s="121"/>
      <c r="ORE20" s="121"/>
      <c r="ORF20" s="121"/>
      <c r="ORG20" s="121"/>
      <c r="ORH20" s="121"/>
      <c r="ORI20" s="121"/>
      <c r="ORJ20" s="121"/>
      <c r="ORK20" s="121"/>
      <c r="ORL20" s="121"/>
      <c r="ORM20" s="121"/>
      <c r="ORN20" s="121"/>
      <c r="ORO20" s="121"/>
      <c r="ORP20" s="121"/>
      <c r="ORQ20" s="121"/>
      <c r="ORR20" s="121"/>
      <c r="ORS20" s="121"/>
      <c r="ORT20" s="121"/>
      <c r="ORU20" s="121"/>
      <c r="ORV20" s="121"/>
      <c r="ORW20" s="121"/>
      <c r="ORX20" s="121"/>
      <c r="ORY20" s="121"/>
      <c r="ORZ20" s="121"/>
      <c r="OSA20" s="121"/>
      <c r="OSB20" s="121"/>
      <c r="OSC20" s="121"/>
      <c r="OSD20" s="121"/>
      <c r="OSE20" s="121"/>
      <c r="OSF20" s="121"/>
      <c r="OSG20" s="121"/>
      <c r="OSH20" s="121"/>
      <c r="OSI20" s="121"/>
      <c r="OSJ20" s="121"/>
      <c r="OSK20" s="121"/>
      <c r="OSL20" s="121"/>
      <c r="OSM20" s="121"/>
      <c r="OSN20" s="121"/>
      <c r="OSO20" s="121"/>
      <c r="OSP20" s="121"/>
      <c r="OSQ20" s="121"/>
      <c r="OSR20" s="121"/>
      <c r="OSS20" s="121"/>
      <c r="OST20" s="121"/>
      <c r="OSU20" s="121"/>
      <c r="OSV20" s="121"/>
      <c r="OSW20" s="121"/>
      <c r="OSX20" s="121"/>
      <c r="OSY20" s="121"/>
      <c r="OSZ20" s="121"/>
      <c r="OTA20" s="121"/>
      <c r="OTB20" s="121"/>
      <c r="OTC20" s="121"/>
      <c r="OTD20" s="121"/>
      <c r="OTE20" s="121"/>
      <c r="OTF20" s="121"/>
      <c r="OTG20" s="121"/>
      <c r="OTH20" s="121"/>
      <c r="OTI20" s="121"/>
      <c r="OTJ20" s="121"/>
      <c r="OTK20" s="121"/>
      <c r="OTL20" s="121"/>
      <c r="OTM20" s="121"/>
      <c r="OTN20" s="121"/>
      <c r="OTO20" s="121"/>
      <c r="OTP20" s="121"/>
      <c r="OTQ20" s="121"/>
      <c r="OTR20" s="121"/>
      <c r="OTS20" s="121"/>
      <c r="OTT20" s="121"/>
      <c r="OTU20" s="121"/>
      <c r="OTV20" s="121"/>
      <c r="OTW20" s="121"/>
      <c r="OTX20" s="121"/>
      <c r="OTY20" s="121"/>
      <c r="OTZ20" s="121"/>
      <c r="OUA20" s="121"/>
      <c r="OUB20" s="121"/>
      <c r="OUC20" s="121"/>
      <c r="OUD20" s="121"/>
      <c r="OUE20" s="121"/>
      <c r="OUF20" s="121"/>
      <c r="OUG20" s="121"/>
      <c r="OUH20" s="121"/>
      <c r="OUI20" s="121"/>
      <c r="OUJ20" s="121"/>
      <c r="OUK20" s="121"/>
      <c r="OUL20" s="121"/>
      <c r="OUM20" s="121"/>
      <c r="OUN20" s="121"/>
      <c r="OUO20" s="121"/>
      <c r="OUP20" s="121"/>
      <c r="OUQ20" s="121"/>
      <c r="OUR20" s="121"/>
      <c r="OUS20" s="121"/>
      <c r="OUT20" s="121"/>
      <c r="OUU20" s="121"/>
      <c r="OUV20" s="121"/>
      <c r="OUW20" s="121"/>
      <c r="OUX20" s="121"/>
      <c r="OUY20" s="121"/>
      <c r="OUZ20" s="121"/>
      <c r="OVA20" s="121"/>
      <c r="OVB20" s="121"/>
      <c r="OVC20" s="121"/>
      <c r="OVD20" s="121"/>
      <c r="OVE20" s="121"/>
      <c r="OVF20" s="121"/>
      <c r="OVG20" s="121"/>
      <c r="OVH20" s="121"/>
      <c r="OVI20" s="121"/>
      <c r="OVJ20" s="121"/>
      <c r="OVK20" s="121"/>
      <c r="OVL20" s="121"/>
      <c r="OVM20" s="121"/>
      <c r="OVN20" s="121"/>
      <c r="OVO20" s="121"/>
      <c r="OVP20" s="121"/>
      <c r="OVQ20" s="121"/>
      <c r="OVR20" s="121"/>
      <c r="OVS20" s="121"/>
      <c r="OVT20" s="121"/>
      <c r="OVU20" s="121"/>
      <c r="OVV20" s="121"/>
      <c r="OVW20" s="121"/>
      <c r="OVX20" s="121"/>
      <c r="OVY20" s="121"/>
      <c r="OVZ20" s="121"/>
      <c r="OWA20" s="121"/>
      <c r="OWB20" s="121"/>
      <c r="OWC20" s="121"/>
      <c r="OWD20" s="121"/>
      <c r="OWE20" s="121"/>
      <c r="OWF20" s="121"/>
      <c r="OWG20" s="121"/>
      <c r="OWH20" s="121"/>
      <c r="OWI20" s="121"/>
      <c r="OWJ20" s="121"/>
      <c r="OWK20" s="121"/>
      <c r="OWL20" s="121"/>
      <c r="OWM20" s="121"/>
      <c r="OWN20" s="121"/>
      <c r="OWO20" s="121"/>
      <c r="OWP20" s="121"/>
      <c r="OWQ20" s="121"/>
      <c r="OWR20" s="121"/>
      <c r="OWS20" s="121"/>
      <c r="OWT20" s="121"/>
      <c r="OWU20" s="121"/>
      <c r="OWV20" s="121"/>
      <c r="OWW20" s="121"/>
      <c r="OWX20" s="121"/>
      <c r="OWY20" s="121"/>
      <c r="OWZ20" s="121"/>
      <c r="OXA20" s="121"/>
      <c r="OXB20" s="121"/>
      <c r="OXC20" s="121"/>
      <c r="OXD20" s="121"/>
      <c r="OXE20" s="121"/>
      <c r="OXF20" s="121"/>
      <c r="OXG20" s="121"/>
      <c r="OXH20" s="121"/>
      <c r="OXI20" s="121"/>
      <c r="OXJ20" s="121"/>
      <c r="OXK20" s="121"/>
      <c r="OXL20" s="121"/>
      <c r="OXM20" s="121"/>
      <c r="OXN20" s="121"/>
      <c r="OXO20" s="121"/>
      <c r="OXP20" s="121"/>
      <c r="OXQ20" s="121"/>
      <c r="OXR20" s="121"/>
      <c r="OXS20" s="121"/>
      <c r="OXT20" s="121"/>
      <c r="OXU20" s="121"/>
      <c r="OXV20" s="121"/>
      <c r="OXW20" s="121"/>
      <c r="OXX20" s="121"/>
      <c r="OXY20" s="121"/>
      <c r="OXZ20" s="121"/>
      <c r="OYA20" s="121"/>
      <c r="OYB20" s="121"/>
      <c r="OYC20" s="121"/>
      <c r="OYD20" s="121"/>
      <c r="OYE20" s="121"/>
      <c r="OYF20" s="121"/>
      <c r="OYG20" s="121"/>
      <c r="OYH20" s="121"/>
      <c r="OYI20" s="121"/>
      <c r="OYJ20" s="121"/>
      <c r="OYK20" s="121"/>
      <c r="OYL20" s="121"/>
      <c r="OYM20" s="121"/>
      <c r="OYN20" s="121"/>
      <c r="OYO20" s="121"/>
      <c r="OYP20" s="121"/>
      <c r="OYQ20" s="121"/>
      <c r="OYR20" s="121"/>
      <c r="OYS20" s="121"/>
      <c r="OYT20" s="121"/>
      <c r="OYU20" s="121"/>
      <c r="OYV20" s="121"/>
      <c r="OYW20" s="121"/>
      <c r="OYX20" s="121"/>
      <c r="OYY20" s="121"/>
      <c r="OYZ20" s="121"/>
      <c r="OZA20" s="121"/>
      <c r="OZB20" s="121"/>
      <c r="OZC20" s="121"/>
      <c r="OZD20" s="121"/>
      <c r="OZE20" s="121"/>
      <c r="OZF20" s="121"/>
      <c r="OZG20" s="121"/>
      <c r="OZH20" s="121"/>
      <c r="OZI20" s="121"/>
      <c r="OZJ20" s="121"/>
      <c r="OZK20" s="121"/>
      <c r="OZL20" s="121"/>
      <c r="OZM20" s="121"/>
      <c r="OZN20" s="121"/>
      <c r="OZO20" s="121"/>
      <c r="OZP20" s="121"/>
      <c r="OZQ20" s="121"/>
      <c r="OZR20" s="121"/>
      <c r="OZS20" s="121"/>
      <c r="OZT20" s="121"/>
      <c r="OZU20" s="121"/>
      <c r="OZV20" s="121"/>
      <c r="OZW20" s="121"/>
      <c r="OZX20" s="121"/>
      <c r="OZY20" s="121"/>
      <c r="OZZ20" s="121"/>
      <c r="PAA20" s="121"/>
      <c r="PAB20" s="121"/>
      <c r="PAC20" s="121"/>
      <c r="PAD20" s="121"/>
      <c r="PAE20" s="121"/>
      <c r="PAF20" s="121"/>
      <c r="PAG20" s="121"/>
      <c r="PAH20" s="121"/>
      <c r="PAI20" s="121"/>
      <c r="PAJ20" s="121"/>
      <c r="PAK20" s="121"/>
      <c r="PAL20" s="121"/>
      <c r="PAM20" s="121"/>
      <c r="PAN20" s="121"/>
      <c r="PAO20" s="121"/>
      <c r="PAP20" s="121"/>
      <c r="PAQ20" s="121"/>
      <c r="PAR20" s="121"/>
      <c r="PAS20" s="121"/>
      <c r="PAT20" s="121"/>
      <c r="PAU20" s="121"/>
      <c r="PAV20" s="121"/>
      <c r="PAW20" s="121"/>
      <c r="PAX20" s="121"/>
      <c r="PAY20" s="121"/>
      <c r="PAZ20" s="121"/>
      <c r="PBA20" s="121"/>
      <c r="PBB20" s="121"/>
      <c r="PBC20" s="121"/>
      <c r="PBD20" s="121"/>
      <c r="PBE20" s="121"/>
      <c r="PBF20" s="121"/>
      <c r="PBG20" s="121"/>
      <c r="PBH20" s="121"/>
      <c r="PBI20" s="121"/>
      <c r="PBJ20" s="121"/>
      <c r="PBK20" s="121"/>
      <c r="PBL20" s="121"/>
      <c r="PBM20" s="121"/>
      <c r="PBN20" s="121"/>
      <c r="PBO20" s="121"/>
      <c r="PBP20" s="121"/>
      <c r="PBQ20" s="121"/>
      <c r="PBR20" s="121"/>
      <c r="PBS20" s="121"/>
      <c r="PBT20" s="121"/>
      <c r="PBU20" s="121"/>
      <c r="PBV20" s="121"/>
      <c r="PBW20" s="121"/>
      <c r="PBX20" s="121"/>
      <c r="PBY20" s="121"/>
      <c r="PBZ20" s="121"/>
      <c r="PCA20" s="121"/>
      <c r="PCB20" s="121"/>
      <c r="PCC20" s="121"/>
      <c r="PCD20" s="121"/>
      <c r="PCE20" s="121"/>
      <c r="PCF20" s="121"/>
      <c r="PCG20" s="121"/>
      <c r="PCH20" s="121"/>
      <c r="PCI20" s="121"/>
      <c r="PCJ20" s="121"/>
      <c r="PCK20" s="121"/>
      <c r="PCL20" s="121"/>
      <c r="PCM20" s="121"/>
      <c r="PCN20" s="121"/>
      <c r="PCO20" s="121"/>
      <c r="PCP20" s="121"/>
      <c r="PCQ20" s="121"/>
      <c r="PCR20" s="121"/>
      <c r="PCS20" s="121"/>
      <c r="PCT20" s="121"/>
      <c r="PCU20" s="121"/>
      <c r="PCV20" s="121"/>
      <c r="PCW20" s="121"/>
      <c r="PCX20" s="121"/>
      <c r="PCY20" s="121"/>
      <c r="PCZ20" s="121"/>
      <c r="PDA20" s="121"/>
      <c r="PDB20" s="121"/>
      <c r="PDC20" s="121"/>
      <c r="PDD20" s="121"/>
      <c r="PDE20" s="121"/>
      <c r="PDF20" s="121"/>
      <c r="PDG20" s="121"/>
      <c r="PDH20" s="121"/>
      <c r="PDI20" s="121"/>
      <c r="PDJ20" s="121"/>
      <c r="PDK20" s="121"/>
      <c r="PDL20" s="121"/>
      <c r="PDM20" s="121"/>
      <c r="PDN20" s="121"/>
      <c r="PDO20" s="121"/>
      <c r="PDP20" s="121"/>
      <c r="PDQ20" s="121"/>
      <c r="PDR20" s="121"/>
      <c r="PDS20" s="121"/>
      <c r="PDT20" s="121"/>
      <c r="PDU20" s="121"/>
      <c r="PDV20" s="121"/>
      <c r="PDW20" s="121"/>
      <c r="PDX20" s="121"/>
      <c r="PDY20" s="121"/>
      <c r="PDZ20" s="121"/>
      <c r="PEA20" s="121"/>
      <c r="PEB20" s="121"/>
      <c r="PEC20" s="121"/>
      <c r="PED20" s="121"/>
      <c r="PEE20" s="121"/>
      <c r="PEF20" s="121"/>
      <c r="PEG20" s="121"/>
      <c r="PEH20" s="121"/>
      <c r="PEI20" s="121"/>
      <c r="PEJ20" s="121"/>
      <c r="PEK20" s="121"/>
      <c r="PEL20" s="121"/>
      <c r="PEM20" s="121"/>
      <c r="PEN20" s="121"/>
      <c r="PEO20" s="121"/>
      <c r="PEP20" s="121"/>
      <c r="PEQ20" s="121"/>
      <c r="PER20" s="121"/>
      <c r="PES20" s="121"/>
      <c r="PET20" s="121"/>
      <c r="PEU20" s="121"/>
      <c r="PEV20" s="121"/>
      <c r="PEW20" s="121"/>
      <c r="PEX20" s="121"/>
      <c r="PEY20" s="121"/>
      <c r="PEZ20" s="121"/>
      <c r="PFA20" s="121"/>
      <c r="PFB20" s="121"/>
      <c r="PFC20" s="121"/>
      <c r="PFD20" s="121"/>
      <c r="PFE20" s="121"/>
      <c r="PFF20" s="121"/>
      <c r="PFG20" s="121"/>
      <c r="PFH20" s="121"/>
      <c r="PFI20" s="121"/>
      <c r="PFJ20" s="121"/>
      <c r="PFK20" s="121"/>
      <c r="PFL20" s="121"/>
      <c r="PFM20" s="121"/>
      <c r="PFN20" s="121"/>
      <c r="PFO20" s="121"/>
      <c r="PFP20" s="121"/>
      <c r="PFQ20" s="121"/>
      <c r="PFR20" s="121"/>
      <c r="PFS20" s="121"/>
      <c r="PFT20" s="121"/>
      <c r="PFU20" s="121"/>
      <c r="PFV20" s="121"/>
      <c r="PFW20" s="121"/>
      <c r="PFX20" s="121"/>
      <c r="PFY20" s="121"/>
      <c r="PFZ20" s="121"/>
      <c r="PGA20" s="121"/>
      <c r="PGB20" s="121"/>
      <c r="PGC20" s="121"/>
      <c r="PGD20" s="121"/>
      <c r="PGE20" s="121"/>
      <c r="PGF20" s="121"/>
      <c r="PGG20" s="121"/>
      <c r="PGH20" s="121"/>
      <c r="PGI20" s="121"/>
      <c r="PGJ20" s="121"/>
      <c r="PGK20" s="121"/>
      <c r="PGL20" s="121"/>
      <c r="PGM20" s="121"/>
      <c r="PGN20" s="121"/>
      <c r="PGO20" s="121"/>
      <c r="PGP20" s="121"/>
      <c r="PGQ20" s="121"/>
      <c r="PGR20" s="121"/>
      <c r="PGS20" s="121"/>
      <c r="PGT20" s="121"/>
      <c r="PGU20" s="121"/>
      <c r="PGV20" s="121"/>
      <c r="PGW20" s="121"/>
      <c r="PGX20" s="121"/>
      <c r="PGY20" s="121"/>
      <c r="PGZ20" s="121"/>
      <c r="PHA20" s="121"/>
      <c r="PHB20" s="121"/>
      <c r="PHC20" s="121"/>
      <c r="PHD20" s="121"/>
      <c r="PHE20" s="121"/>
      <c r="PHF20" s="121"/>
      <c r="PHG20" s="121"/>
      <c r="PHH20" s="121"/>
      <c r="PHI20" s="121"/>
      <c r="PHJ20" s="121"/>
      <c r="PHK20" s="121"/>
      <c r="PHL20" s="121"/>
      <c r="PHM20" s="121"/>
      <c r="PHN20" s="121"/>
      <c r="PHO20" s="121"/>
      <c r="PHP20" s="121"/>
      <c r="PHQ20" s="121"/>
      <c r="PHR20" s="121"/>
      <c r="PHS20" s="121"/>
      <c r="PHT20" s="121"/>
      <c r="PHU20" s="121"/>
      <c r="PHV20" s="121"/>
      <c r="PHW20" s="121"/>
      <c r="PHX20" s="121"/>
      <c r="PHY20" s="121"/>
      <c r="PHZ20" s="121"/>
      <c r="PIA20" s="121"/>
      <c r="PIB20" s="121"/>
      <c r="PIC20" s="121"/>
      <c r="PID20" s="121"/>
      <c r="PIE20" s="121"/>
      <c r="PIF20" s="121"/>
      <c r="PIG20" s="121"/>
      <c r="PIH20" s="121"/>
      <c r="PII20" s="121"/>
      <c r="PIJ20" s="121"/>
      <c r="PIK20" s="121"/>
      <c r="PIL20" s="121"/>
      <c r="PIM20" s="121"/>
      <c r="PIN20" s="121"/>
      <c r="PIO20" s="121"/>
      <c r="PIP20" s="121"/>
      <c r="PIQ20" s="121"/>
      <c r="PIR20" s="121"/>
      <c r="PIS20" s="121"/>
      <c r="PIT20" s="121"/>
      <c r="PIU20" s="121"/>
      <c r="PIV20" s="121"/>
      <c r="PIW20" s="121"/>
      <c r="PIX20" s="121"/>
      <c r="PIY20" s="121"/>
      <c r="PIZ20" s="121"/>
      <c r="PJA20" s="121"/>
      <c r="PJB20" s="121"/>
      <c r="PJC20" s="121"/>
      <c r="PJD20" s="121"/>
      <c r="PJE20" s="121"/>
      <c r="PJF20" s="121"/>
      <c r="PJG20" s="121"/>
      <c r="PJH20" s="121"/>
      <c r="PJI20" s="121"/>
      <c r="PJJ20" s="121"/>
      <c r="PJK20" s="121"/>
      <c r="PJL20" s="121"/>
      <c r="PJM20" s="121"/>
      <c r="PJN20" s="121"/>
      <c r="PJO20" s="121"/>
      <c r="PJP20" s="121"/>
      <c r="PJQ20" s="121"/>
      <c r="PJR20" s="121"/>
      <c r="PJS20" s="121"/>
      <c r="PJT20" s="121"/>
      <c r="PJU20" s="121"/>
      <c r="PJV20" s="121"/>
      <c r="PJW20" s="121"/>
      <c r="PJX20" s="121"/>
      <c r="PJY20" s="121"/>
      <c r="PJZ20" s="121"/>
      <c r="PKA20" s="121"/>
      <c r="PKB20" s="121"/>
      <c r="PKC20" s="121"/>
      <c r="PKD20" s="121"/>
      <c r="PKE20" s="121"/>
      <c r="PKF20" s="121"/>
      <c r="PKG20" s="121"/>
      <c r="PKH20" s="121"/>
      <c r="PKI20" s="121"/>
      <c r="PKJ20" s="121"/>
      <c r="PKK20" s="121"/>
      <c r="PKL20" s="121"/>
      <c r="PKM20" s="121"/>
      <c r="PKN20" s="121"/>
      <c r="PKO20" s="121"/>
      <c r="PKP20" s="121"/>
      <c r="PKQ20" s="121"/>
      <c r="PKR20" s="121"/>
      <c r="PKS20" s="121"/>
      <c r="PKT20" s="121"/>
      <c r="PKU20" s="121"/>
      <c r="PKV20" s="121"/>
      <c r="PKW20" s="121"/>
      <c r="PKX20" s="121"/>
      <c r="PKY20" s="121"/>
      <c r="PKZ20" s="121"/>
      <c r="PLA20" s="121"/>
      <c r="PLB20" s="121"/>
      <c r="PLC20" s="121"/>
      <c r="PLD20" s="121"/>
      <c r="PLE20" s="121"/>
      <c r="PLF20" s="121"/>
      <c r="PLG20" s="121"/>
      <c r="PLH20" s="121"/>
      <c r="PLI20" s="121"/>
      <c r="PLJ20" s="121"/>
      <c r="PLK20" s="121"/>
      <c r="PLL20" s="121"/>
      <c r="PLM20" s="121"/>
      <c r="PLN20" s="121"/>
      <c r="PLO20" s="121"/>
      <c r="PLP20" s="121"/>
      <c r="PLQ20" s="121"/>
      <c r="PLR20" s="121"/>
      <c r="PLS20" s="121"/>
      <c r="PLT20" s="121"/>
      <c r="PLU20" s="121"/>
      <c r="PLV20" s="121"/>
      <c r="PLW20" s="121"/>
      <c r="PLX20" s="121"/>
      <c r="PLY20" s="121"/>
      <c r="PLZ20" s="121"/>
      <c r="PMA20" s="121"/>
      <c r="PMB20" s="121"/>
      <c r="PMC20" s="121"/>
      <c r="PMD20" s="121"/>
      <c r="PME20" s="121"/>
      <c r="PMF20" s="121"/>
      <c r="PMG20" s="121"/>
      <c r="PMH20" s="121"/>
      <c r="PMI20" s="121"/>
      <c r="PMJ20" s="121"/>
      <c r="PMK20" s="121"/>
      <c r="PML20" s="121"/>
      <c r="PMM20" s="121"/>
      <c r="PMN20" s="121"/>
      <c r="PMO20" s="121"/>
      <c r="PMP20" s="121"/>
      <c r="PMQ20" s="121"/>
      <c r="PMR20" s="121"/>
      <c r="PMS20" s="121"/>
      <c r="PMT20" s="121"/>
      <c r="PMU20" s="121"/>
      <c r="PMV20" s="121"/>
      <c r="PMW20" s="121"/>
      <c r="PMX20" s="121"/>
      <c r="PMY20" s="121"/>
      <c r="PMZ20" s="121"/>
      <c r="PNA20" s="121"/>
      <c r="PNB20" s="121"/>
      <c r="PNC20" s="121"/>
      <c r="PND20" s="121"/>
      <c r="PNE20" s="121"/>
      <c r="PNF20" s="121"/>
      <c r="PNG20" s="121"/>
      <c r="PNH20" s="121"/>
      <c r="PNI20" s="121"/>
      <c r="PNJ20" s="121"/>
      <c r="PNK20" s="121"/>
      <c r="PNL20" s="121"/>
      <c r="PNM20" s="121"/>
      <c r="PNN20" s="121"/>
      <c r="PNO20" s="121"/>
      <c r="PNP20" s="121"/>
      <c r="PNQ20" s="121"/>
      <c r="PNR20" s="121"/>
      <c r="PNS20" s="121"/>
      <c r="PNT20" s="121"/>
      <c r="PNU20" s="121"/>
      <c r="PNV20" s="121"/>
      <c r="PNW20" s="121"/>
      <c r="PNX20" s="121"/>
      <c r="PNY20" s="121"/>
      <c r="PNZ20" s="121"/>
      <c r="POA20" s="121"/>
      <c r="POB20" s="121"/>
      <c r="POC20" s="121"/>
      <c r="POD20" s="121"/>
      <c r="POE20" s="121"/>
      <c r="POF20" s="121"/>
      <c r="POG20" s="121"/>
      <c r="POH20" s="121"/>
      <c r="POI20" s="121"/>
      <c r="POJ20" s="121"/>
      <c r="POK20" s="121"/>
      <c r="POL20" s="121"/>
      <c r="POM20" s="121"/>
      <c r="PON20" s="121"/>
      <c r="POO20" s="121"/>
      <c r="POP20" s="121"/>
      <c r="POQ20" s="121"/>
      <c r="POR20" s="121"/>
      <c r="POS20" s="121"/>
      <c r="POT20" s="121"/>
      <c r="POU20" s="121"/>
      <c r="POV20" s="121"/>
      <c r="POW20" s="121"/>
      <c r="POX20" s="121"/>
      <c r="POY20" s="121"/>
      <c r="POZ20" s="121"/>
      <c r="PPA20" s="121"/>
      <c r="PPB20" s="121"/>
      <c r="PPC20" s="121"/>
      <c r="PPD20" s="121"/>
      <c r="PPE20" s="121"/>
      <c r="PPF20" s="121"/>
      <c r="PPG20" s="121"/>
      <c r="PPH20" s="121"/>
      <c r="PPI20" s="121"/>
      <c r="PPJ20" s="121"/>
      <c r="PPK20" s="121"/>
      <c r="PPL20" s="121"/>
      <c r="PPM20" s="121"/>
      <c r="PPN20" s="121"/>
      <c r="PPO20" s="121"/>
      <c r="PPP20" s="121"/>
      <c r="PPQ20" s="121"/>
      <c r="PPR20" s="121"/>
      <c r="PPS20" s="121"/>
      <c r="PPT20" s="121"/>
      <c r="PPU20" s="121"/>
      <c r="PPV20" s="121"/>
      <c r="PPW20" s="121"/>
      <c r="PPX20" s="121"/>
      <c r="PPY20" s="121"/>
      <c r="PPZ20" s="121"/>
      <c r="PQA20" s="121"/>
      <c r="PQB20" s="121"/>
      <c r="PQC20" s="121"/>
      <c r="PQD20" s="121"/>
      <c r="PQE20" s="121"/>
      <c r="PQF20" s="121"/>
      <c r="PQG20" s="121"/>
      <c r="PQH20" s="121"/>
      <c r="PQI20" s="121"/>
      <c r="PQJ20" s="121"/>
      <c r="PQK20" s="121"/>
      <c r="PQL20" s="121"/>
      <c r="PQM20" s="121"/>
      <c r="PQN20" s="121"/>
      <c r="PQO20" s="121"/>
      <c r="PQP20" s="121"/>
      <c r="PQQ20" s="121"/>
      <c r="PQR20" s="121"/>
      <c r="PQS20" s="121"/>
      <c r="PQT20" s="121"/>
      <c r="PQU20" s="121"/>
      <c r="PQV20" s="121"/>
      <c r="PQW20" s="121"/>
      <c r="PQX20" s="121"/>
      <c r="PQY20" s="121"/>
      <c r="PQZ20" s="121"/>
      <c r="PRA20" s="121"/>
      <c r="PRB20" s="121"/>
      <c r="PRC20" s="121"/>
      <c r="PRD20" s="121"/>
      <c r="PRE20" s="121"/>
      <c r="PRF20" s="121"/>
      <c r="PRG20" s="121"/>
      <c r="PRH20" s="121"/>
      <c r="PRI20" s="121"/>
      <c r="PRJ20" s="121"/>
      <c r="PRK20" s="121"/>
      <c r="PRL20" s="121"/>
      <c r="PRM20" s="121"/>
      <c r="PRN20" s="121"/>
      <c r="PRO20" s="121"/>
      <c r="PRP20" s="121"/>
      <c r="PRQ20" s="121"/>
      <c r="PRR20" s="121"/>
      <c r="PRS20" s="121"/>
      <c r="PRT20" s="121"/>
      <c r="PRU20" s="121"/>
      <c r="PRV20" s="121"/>
      <c r="PRW20" s="121"/>
      <c r="PRX20" s="121"/>
      <c r="PRY20" s="121"/>
      <c r="PRZ20" s="121"/>
      <c r="PSA20" s="121"/>
      <c r="PSB20" s="121"/>
      <c r="PSC20" s="121"/>
      <c r="PSD20" s="121"/>
      <c r="PSE20" s="121"/>
      <c r="PSF20" s="121"/>
      <c r="PSG20" s="121"/>
      <c r="PSH20" s="121"/>
      <c r="PSI20" s="121"/>
      <c r="PSJ20" s="121"/>
      <c r="PSK20" s="121"/>
      <c r="PSL20" s="121"/>
      <c r="PSM20" s="121"/>
      <c r="PSN20" s="121"/>
      <c r="PSO20" s="121"/>
      <c r="PSP20" s="121"/>
      <c r="PSQ20" s="121"/>
      <c r="PSR20" s="121"/>
      <c r="PSS20" s="121"/>
      <c r="PST20" s="121"/>
      <c r="PSU20" s="121"/>
      <c r="PSV20" s="121"/>
      <c r="PSW20" s="121"/>
      <c r="PSX20" s="121"/>
      <c r="PSY20" s="121"/>
      <c r="PSZ20" s="121"/>
      <c r="PTA20" s="121"/>
      <c r="PTB20" s="121"/>
      <c r="PTC20" s="121"/>
      <c r="PTD20" s="121"/>
      <c r="PTE20" s="121"/>
      <c r="PTF20" s="121"/>
      <c r="PTG20" s="121"/>
      <c r="PTH20" s="121"/>
      <c r="PTI20" s="121"/>
      <c r="PTJ20" s="121"/>
      <c r="PTK20" s="121"/>
      <c r="PTL20" s="121"/>
      <c r="PTM20" s="121"/>
      <c r="PTN20" s="121"/>
      <c r="PTO20" s="121"/>
      <c r="PTP20" s="121"/>
      <c r="PTQ20" s="121"/>
      <c r="PTR20" s="121"/>
      <c r="PTS20" s="121"/>
      <c r="PTT20" s="121"/>
      <c r="PTU20" s="121"/>
      <c r="PTV20" s="121"/>
      <c r="PTW20" s="121"/>
      <c r="PTX20" s="121"/>
      <c r="PTY20" s="121"/>
      <c r="PTZ20" s="121"/>
      <c r="PUA20" s="121"/>
      <c r="PUB20" s="121"/>
      <c r="PUC20" s="121"/>
      <c r="PUD20" s="121"/>
      <c r="PUE20" s="121"/>
      <c r="PUF20" s="121"/>
      <c r="PUG20" s="121"/>
      <c r="PUH20" s="121"/>
      <c r="PUI20" s="121"/>
      <c r="PUJ20" s="121"/>
      <c r="PUK20" s="121"/>
      <c r="PUL20" s="121"/>
      <c r="PUM20" s="121"/>
      <c r="PUN20" s="121"/>
      <c r="PUO20" s="121"/>
      <c r="PUP20" s="121"/>
      <c r="PUQ20" s="121"/>
      <c r="PUR20" s="121"/>
      <c r="PUS20" s="121"/>
      <c r="PUT20" s="121"/>
      <c r="PUU20" s="121"/>
      <c r="PUV20" s="121"/>
      <c r="PUW20" s="121"/>
      <c r="PUX20" s="121"/>
      <c r="PUY20" s="121"/>
      <c r="PUZ20" s="121"/>
      <c r="PVA20" s="121"/>
      <c r="PVB20" s="121"/>
      <c r="PVC20" s="121"/>
      <c r="PVD20" s="121"/>
      <c r="PVE20" s="121"/>
      <c r="PVF20" s="121"/>
      <c r="PVG20" s="121"/>
      <c r="PVH20" s="121"/>
      <c r="PVI20" s="121"/>
      <c r="PVJ20" s="121"/>
      <c r="PVK20" s="121"/>
      <c r="PVL20" s="121"/>
      <c r="PVM20" s="121"/>
      <c r="PVN20" s="121"/>
      <c r="PVO20" s="121"/>
      <c r="PVP20" s="121"/>
      <c r="PVQ20" s="121"/>
      <c r="PVR20" s="121"/>
      <c r="PVS20" s="121"/>
      <c r="PVT20" s="121"/>
      <c r="PVU20" s="121"/>
      <c r="PVV20" s="121"/>
      <c r="PVW20" s="121"/>
      <c r="PVX20" s="121"/>
      <c r="PVY20" s="121"/>
      <c r="PVZ20" s="121"/>
      <c r="PWA20" s="121"/>
      <c r="PWB20" s="121"/>
      <c r="PWC20" s="121"/>
      <c r="PWD20" s="121"/>
      <c r="PWE20" s="121"/>
      <c r="PWF20" s="121"/>
      <c r="PWG20" s="121"/>
      <c r="PWH20" s="121"/>
      <c r="PWI20" s="121"/>
      <c r="PWJ20" s="121"/>
      <c r="PWK20" s="121"/>
      <c r="PWL20" s="121"/>
      <c r="PWM20" s="121"/>
      <c r="PWN20" s="121"/>
      <c r="PWO20" s="121"/>
      <c r="PWP20" s="121"/>
      <c r="PWQ20" s="121"/>
      <c r="PWR20" s="121"/>
      <c r="PWS20" s="121"/>
      <c r="PWT20" s="121"/>
      <c r="PWU20" s="121"/>
      <c r="PWV20" s="121"/>
      <c r="PWW20" s="121"/>
      <c r="PWX20" s="121"/>
      <c r="PWY20" s="121"/>
      <c r="PWZ20" s="121"/>
      <c r="PXA20" s="121"/>
      <c r="PXB20" s="121"/>
      <c r="PXC20" s="121"/>
      <c r="PXD20" s="121"/>
      <c r="PXE20" s="121"/>
      <c r="PXF20" s="121"/>
      <c r="PXG20" s="121"/>
      <c r="PXH20" s="121"/>
      <c r="PXI20" s="121"/>
      <c r="PXJ20" s="121"/>
      <c r="PXK20" s="121"/>
      <c r="PXL20" s="121"/>
      <c r="PXM20" s="121"/>
      <c r="PXN20" s="121"/>
      <c r="PXO20" s="121"/>
      <c r="PXP20" s="121"/>
      <c r="PXQ20" s="121"/>
      <c r="PXR20" s="121"/>
      <c r="PXS20" s="121"/>
      <c r="PXT20" s="121"/>
      <c r="PXU20" s="121"/>
      <c r="PXV20" s="121"/>
      <c r="PXW20" s="121"/>
      <c r="PXX20" s="121"/>
      <c r="PXY20" s="121"/>
      <c r="PXZ20" s="121"/>
      <c r="PYA20" s="121"/>
      <c r="PYB20" s="121"/>
      <c r="PYC20" s="121"/>
      <c r="PYD20" s="121"/>
      <c r="PYE20" s="121"/>
      <c r="PYF20" s="121"/>
      <c r="PYG20" s="121"/>
      <c r="PYH20" s="121"/>
      <c r="PYI20" s="121"/>
      <c r="PYJ20" s="121"/>
      <c r="PYK20" s="121"/>
      <c r="PYL20" s="121"/>
      <c r="PYM20" s="121"/>
      <c r="PYN20" s="121"/>
      <c r="PYO20" s="121"/>
      <c r="PYP20" s="121"/>
      <c r="PYQ20" s="121"/>
      <c r="PYR20" s="121"/>
      <c r="PYS20" s="121"/>
      <c r="PYT20" s="121"/>
      <c r="PYU20" s="121"/>
      <c r="PYV20" s="121"/>
      <c r="PYW20" s="121"/>
      <c r="PYX20" s="121"/>
      <c r="PYY20" s="121"/>
      <c r="PYZ20" s="121"/>
      <c r="PZA20" s="121"/>
      <c r="PZB20" s="121"/>
      <c r="PZC20" s="121"/>
      <c r="PZD20" s="121"/>
      <c r="PZE20" s="121"/>
      <c r="PZF20" s="121"/>
      <c r="PZG20" s="121"/>
      <c r="PZH20" s="121"/>
      <c r="PZI20" s="121"/>
      <c r="PZJ20" s="121"/>
      <c r="PZK20" s="121"/>
      <c r="PZL20" s="121"/>
      <c r="PZM20" s="121"/>
      <c r="PZN20" s="121"/>
      <c r="PZO20" s="121"/>
      <c r="PZP20" s="121"/>
      <c r="PZQ20" s="121"/>
      <c r="PZR20" s="121"/>
      <c r="PZS20" s="121"/>
      <c r="PZT20" s="121"/>
      <c r="PZU20" s="121"/>
      <c r="PZV20" s="121"/>
      <c r="PZW20" s="121"/>
      <c r="PZX20" s="121"/>
      <c r="PZY20" s="121"/>
      <c r="PZZ20" s="121"/>
      <c r="QAA20" s="121"/>
      <c r="QAB20" s="121"/>
      <c r="QAC20" s="121"/>
      <c r="QAD20" s="121"/>
      <c r="QAE20" s="121"/>
      <c r="QAF20" s="121"/>
      <c r="QAG20" s="121"/>
      <c r="QAH20" s="121"/>
      <c r="QAI20" s="121"/>
      <c r="QAJ20" s="121"/>
      <c r="QAK20" s="121"/>
      <c r="QAL20" s="121"/>
      <c r="QAM20" s="121"/>
      <c r="QAN20" s="121"/>
      <c r="QAO20" s="121"/>
      <c r="QAP20" s="121"/>
      <c r="QAQ20" s="121"/>
      <c r="QAR20" s="121"/>
      <c r="QAS20" s="121"/>
      <c r="QAT20" s="121"/>
      <c r="QAU20" s="121"/>
      <c r="QAV20" s="121"/>
      <c r="QAW20" s="121"/>
      <c r="QAX20" s="121"/>
      <c r="QAY20" s="121"/>
      <c r="QAZ20" s="121"/>
      <c r="QBA20" s="121"/>
      <c r="QBB20" s="121"/>
      <c r="QBC20" s="121"/>
      <c r="QBD20" s="121"/>
      <c r="QBE20" s="121"/>
      <c r="QBF20" s="121"/>
      <c r="QBG20" s="121"/>
      <c r="QBH20" s="121"/>
      <c r="QBI20" s="121"/>
      <c r="QBJ20" s="121"/>
      <c r="QBK20" s="121"/>
      <c r="QBL20" s="121"/>
      <c r="QBM20" s="121"/>
      <c r="QBN20" s="121"/>
      <c r="QBO20" s="121"/>
      <c r="QBP20" s="121"/>
      <c r="QBQ20" s="121"/>
      <c r="QBR20" s="121"/>
      <c r="QBS20" s="121"/>
      <c r="QBT20" s="121"/>
      <c r="QBU20" s="121"/>
      <c r="QBV20" s="121"/>
      <c r="QBW20" s="121"/>
      <c r="QBX20" s="121"/>
      <c r="QBY20" s="121"/>
      <c r="QBZ20" s="121"/>
      <c r="QCA20" s="121"/>
      <c r="QCB20" s="121"/>
      <c r="QCC20" s="121"/>
      <c r="QCD20" s="121"/>
      <c r="QCE20" s="121"/>
      <c r="QCF20" s="121"/>
      <c r="QCG20" s="121"/>
      <c r="QCH20" s="121"/>
      <c r="QCI20" s="121"/>
      <c r="QCJ20" s="121"/>
      <c r="QCK20" s="121"/>
      <c r="QCL20" s="121"/>
      <c r="QCM20" s="121"/>
      <c r="QCN20" s="121"/>
      <c r="QCO20" s="121"/>
      <c r="QCP20" s="121"/>
      <c r="QCQ20" s="121"/>
      <c r="QCR20" s="121"/>
      <c r="QCS20" s="121"/>
      <c r="QCT20" s="121"/>
      <c r="QCU20" s="121"/>
      <c r="QCV20" s="121"/>
      <c r="QCW20" s="121"/>
      <c r="QCX20" s="121"/>
      <c r="QCY20" s="121"/>
      <c r="QCZ20" s="121"/>
      <c r="QDA20" s="121"/>
      <c r="QDB20" s="121"/>
      <c r="QDC20" s="121"/>
      <c r="QDD20" s="121"/>
      <c r="QDE20" s="121"/>
      <c r="QDF20" s="121"/>
      <c r="QDG20" s="121"/>
      <c r="QDH20" s="121"/>
      <c r="QDI20" s="121"/>
      <c r="QDJ20" s="121"/>
      <c r="QDK20" s="121"/>
      <c r="QDL20" s="121"/>
      <c r="QDM20" s="121"/>
      <c r="QDN20" s="121"/>
      <c r="QDO20" s="121"/>
      <c r="QDP20" s="121"/>
      <c r="QDQ20" s="121"/>
      <c r="QDR20" s="121"/>
      <c r="QDS20" s="121"/>
      <c r="QDT20" s="121"/>
      <c r="QDU20" s="121"/>
      <c r="QDV20" s="121"/>
      <c r="QDW20" s="121"/>
      <c r="QDX20" s="121"/>
      <c r="QDY20" s="121"/>
      <c r="QDZ20" s="121"/>
      <c r="QEA20" s="121"/>
      <c r="QEB20" s="121"/>
      <c r="QEC20" s="121"/>
      <c r="QED20" s="121"/>
      <c r="QEE20" s="121"/>
      <c r="QEF20" s="121"/>
      <c r="QEG20" s="121"/>
      <c r="QEH20" s="121"/>
      <c r="QEI20" s="121"/>
      <c r="QEJ20" s="121"/>
      <c r="QEK20" s="121"/>
      <c r="QEL20" s="121"/>
      <c r="QEM20" s="121"/>
      <c r="QEN20" s="121"/>
      <c r="QEO20" s="121"/>
      <c r="QEP20" s="121"/>
      <c r="QEQ20" s="121"/>
      <c r="QER20" s="121"/>
      <c r="QES20" s="121"/>
      <c r="QET20" s="121"/>
      <c r="QEU20" s="121"/>
      <c r="QEV20" s="121"/>
      <c r="QEW20" s="121"/>
      <c r="QEX20" s="121"/>
      <c r="QEY20" s="121"/>
      <c r="QEZ20" s="121"/>
      <c r="QFA20" s="121"/>
      <c r="QFB20" s="121"/>
      <c r="QFC20" s="121"/>
      <c r="QFD20" s="121"/>
      <c r="QFE20" s="121"/>
      <c r="QFF20" s="121"/>
      <c r="QFG20" s="121"/>
      <c r="QFH20" s="121"/>
      <c r="QFI20" s="121"/>
      <c r="QFJ20" s="121"/>
      <c r="QFK20" s="121"/>
      <c r="QFL20" s="121"/>
      <c r="QFM20" s="121"/>
      <c r="QFN20" s="121"/>
      <c r="QFO20" s="121"/>
      <c r="QFP20" s="121"/>
      <c r="QFQ20" s="121"/>
      <c r="QFR20" s="121"/>
      <c r="QFS20" s="121"/>
      <c r="QFT20" s="121"/>
      <c r="QFU20" s="121"/>
      <c r="QFV20" s="121"/>
      <c r="QFW20" s="121"/>
      <c r="QFX20" s="121"/>
      <c r="QFY20" s="121"/>
      <c r="QFZ20" s="121"/>
      <c r="QGA20" s="121"/>
      <c r="QGB20" s="121"/>
      <c r="QGC20" s="121"/>
      <c r="QGD20" s="121"/>
      <c r="QGE20" s="121"/>
      <c r="QGF20" s="121"/>
      <c r="QGG20" s="121"/>
      <c r="QGH20" s="121"/>
      <c r="QGI20" s="121"/>
      <c r="QGJ20" s="121"/>
      <c r="QGK20" s="121"/>
      <c r="QGL20" s="121"/>
      <c r="QGM20" s="121"/>
      <c r="QGN20" s="121"/>
      <c r="QGO20" s="121"/>
      <c r="QGP20" s="121"/>
      <c r="QGQ20" s="121"/>
      <c r="QGR20" s="121"/>
      <c r="QGS20" s="121"/>
      <c r="QGT20" s="121"/>
      <c r="QGU20" s="121"/>
      <c r="QGV20" s="121"/>
      <c r="QGW20" s="121"/>
      <c r="QGX20" s="121"/>
      <c r="QGY20" s="121"/>
      <c r="QGZ20" s="121"/>
      <c r="QHA20" s="121"/>
      <c r="QHB20" s="121"/>
      <c r="QHC20" s="121"/>
      <c r="QHD20" s="121"/>
      <c r="QHE20" s="121"/>
      <c r="QHF20" s="121"/>
      <c r="QHG20" s="121"/>
      <c r="QHH20" s="121"/>
      <c r="QHI20" s="121"/>
      <c r="QHJ20" s="121"/>
      <c r="QHK20" s="121"/>
      <c r="QHL20" s="121"/>
      <c r="QHM20" s="121"/>
      <c r="QHN20" s="121"/>
      <c r="QHO20" s="121"/>
      <c r="QHP20" s="121"/>
      <c r="QHQ20" s="121"/>
      <c r="QHR20" s="121"/>
      <c r="QHS20" s="121"/>
      <c r="QHT20" s="121"/>
      <c r="QHU20" s="121"/>
      <c r="QHV20" s="121"/>
      <c r="QHW20" s="121"/>
      <c r="QHX20" s="121"/>
      <c r="QHY20" s="121"/>
      <c r="QHZ20" s="121"/>
      <c r="QIA20" s="121"/>
      <c r="QIB20" s="121"/>
      <c r="QIC20" s="121"/>
      <c r="QID20" s="121"/>
      <c r="QIE20" s="121"/>
      <c r="QIF20" s="121"/>
      <c r="QIG20" s="121"/>
      <c r="QIH20" s="121"/>
      <c r="QII20" s="121"/>
      <c r="QIJ20" s="121"/>
      <c r="QIK20" s="121"/>
      <c r="QIL20" s="121"/>
      <c r="QIM20" s="121"/>
      <c r="QIN20" s="121"/>
      <c r="QIO20" s="121"/>
      <c r="QIP20" s="121"/>
      <c r="QIQ20" s="121"/>
      <c r="QIR20" s="121"/>
      <c r="QIS20" s="121"/>
      <c r="QIT20" s="121"/>
      <c r="QIU20" s="121"/>
      <c r="QIV20" s="121"/>
      <c r="QIW20" s="121"/>
      <c r="QIX20" s="121"/>
      <c r="QIY20" s="121"/>
      <c r="QIZ20" s="121"/>
      <c r="QJA20" s="121"/>
      <c r="QJB20" s="121"/>
      <c r="QJC20" s="121"/>
      <c r="QJD20" s="121"/>
      <c r="QJE20" s="121"/>
      <c r="QJF20" s="121"/>
      <c r="QJG20" s="121"/>
      <c r="QJH20" s="121"/>
      <c r="QJI20" s="121"/>
      <c r="QJJ20" s="121"/>
      <c r="QJK20" s="121"/>
      <c r="QJL20" s="121"/>
      <c r="QJM20" s="121"/>
      <c r="QJN20" s="121"/>
      <c r="QJO20" s="121"/>
      <c r="QJP20" s="121"/>
      <c r="QJQ20" s="121"/>
      <c r="QJR20" s="121"/>
      <c r="QJS20" s="121"/>
      <c r="QJT20" s="121"/>
      <c r="QJU20" s="121"/>
      <c r="QJV20" s="121"/>
      <c r="QJW20" s="121"/>
      <c r="QJX20" s="121"/>
      <c r="QJY20" s="121"/>
      <c r="QJZ20" s="121"/>
      <c r="QKA20" s="121"/>
      <c r="QKB20" s="121"/>
      <c r="QKC20" s="121"/>
      <c r="QKD20" s="121"/>
      <c r="QKE20" s="121"/>
      <c r="QKF20" s="121"/>
      <c r="QKG20" s="121"/>
      <c r="QKH20" s="121"/>
      <c r="QKI20" s="121"/>
      <c r="QKJ20" s="121"/>
      <c r="QKK20" s="121"/>
      <c r="QKL20" s="121"/>
      <c r="QKM20" s="121"/>
      <c r="QKN20" s="121"/>
      <c r="QKO20" s="121"/>
      <c r="QKP20" s="121"/>
      <c r="QKQ20" s="121"/>
      <c r="QKR20" s="121"/>
      <c r="QKS20" s="121"/>
      <c r="QKT20" s="121"/>
      <c r="QKU20" s="121"/>
      <c r="QKV20" s="121"/>
      <c r="QKW20" s="121"/>
      <c r="QKX20" s="121"/>
      <c r="QKY20" s="121"/>
      <c r="QKZ20" s="121"/>
      <c r="QLA20" s="121"/>
      <c r="QLB20" s="121"/>
      <c r="QLC20" s="121"/>
      <c r="QLD20" s="121"/>
      <c r="QLE20" s="121"/>
      <c r="QLF20" s="121"/>
      <c r="QLG20" s="121"/>
      <c r="QLH20" s="121"/>
      <c r="QLI20" s="121"/>
      <c r="QLJ20" s="121"/>
      <c r="QLK20" s="121"/>
      <c r="QLL20" s="121"/>
      <c r="QLM20" s="121"/>
      <c r="QLN20" s="121"/>
      <c r="QLO20" s="121"/>
      <c r="QLP20" s="121"/>
      <c r="QLQ20" s="121"/>
      <c r="QLR20" s="121"/>
      <c r="QLS20" s="121"/>
      <c r="QLT20" s="121"/>
      <c r="QLU20" s="121"/>
      <c r="QLV20" s="121"/>
      <c r="QLW20" s="121"/>
      <c r="QLX20" s="121"/>
      <c r="QLY20" s="121"/>
      <c r="QLZ20" s="121"/>
      <c r="QMA20" s="121"/>
      <c r="QMB20" s="121"/>
      <c r="QMC20" s="121"/>
      <c r="QMD20" s="121"/>
      <c r="QME20" s="121"/>
      <c r="QMF20" s="121"/>
      <c r="QMG20" s="121"/>
      <c r="QMH20" s="121"/>
      <c r="QMI20" s="121"/>
      <c r="QMJ20" s="121"/>
      <c r="QMK20" s="121"/>
      <c r="QML20" s="121"/>
      <c r="QMM20" s="121"/>
      <c r="QMN20" s="121"/>
      <c r="QMO20" s="121"/>
      <c r="QMP20" s="121"/>
      <c r="QMQ20" s="121"/>
      <c r="QMR20" s="121"/>
      <c r="QMS20" s="121"/>
      <c r="QMT20" s="121"/>
      <c r="QMU20" s="121"/>
      <c r="QMV20" s="121"/>
      <c r="QMW20" s="121"/>
      <c r="QMX20" s="121"/>
      <c r="QMY20" s="121"/>
      <c r="QMZ20" s="121"/>
      <c r="QNA20" s="121"/>
      <c r="QNB20" s="121"/>
      <c r="QNC20" s="121"/>
      <c r="QND20" s="121"/>
      <c r="QNE20" s="121"/>
      <c r="QNF20" s="121"/>
      <c r="QNG20" s="121"/>
      <c r="QNH20" s="121"/>
      <c r="QNI20" s="121"/>
      <c r="QNJ20" s="121"/>
      <c r="QNK20" s="121"/>
      <c r="QNL20" s="121"/>
      <c r="QNM20" s="121"/>
      <c r="QNN20" s="121"/>
      <c r="QNO20" s="121"/>
      <c r="QNP20" s="121"/>
      <c r="QNQ20" s="121"/>
      <c r="QNR20" s="121"/>
      <c r="QNS20" s="121"/>
      <c r="QNT20" s="121"/>
      <c r="QNU20" s="121"/>
      <c r="QNV20" s="121"/>
      <c r="QNW20" s="121"/>
      <c r="QNX20" s="121"/>
      <c r="QNY20" s="121"/>
      <c r="QNZ20" s="121"/>
      <c r="QOA20" s="121"/>
      <c r="QOB20" s="121"/>
      <c r="QOC20" s="121"/>
      <c r="QOD20" s="121"/>
      <c r="QOE20" s="121"/>
      <c r="QOF20" s="121"/>
      <c r="QOG20" s="121"/>
      <c r="QOH20" s="121"/>
      <c r="QOI20" s="121"/>
      <c r="QOJ20" s="121"/>
      <c r="QOK20" s="121"/>
      <c r="QOL20" s="121"/>
      <c r="QOM20" s="121"/>
      <c r="QON20" s="121"/>
      <c r="QOO20" s="121"/>
      <c r="QOP20" s="121"/>
      <c r="QOQ20" s="121"/>
      <c r="QOR20" s="121"/>
      <c r="QOS20" s="121"/>
      <c r="QOT20" s="121"/>
      <c r="QOU20" s="121"/>
      <c r="QOV20" s="121"/>
      <c r="QOW20" s="121"/>
      <c r="QOX20" s="121"/>
      <c r="QOY20" s="121"/>
      <c r="QOZ20" s="121"/>
      <c r="QPA20" s="121"/>
      <c r="QPB20" s="121"/>
      <c r="QPC20" s="121"/>
      <c r="QPD20" s="121"/>
      <c r="QPE20" s="121"/>
      <c r="QPF20" s="121"/>
      <c r="QPG20" s="121"/>
      <c r="QPH20" s="121"/>
      <c r="QPI20" s="121"/>
      <c r="QPJ20" s="121"/>
      <c r="QPK20" s="121"/>
      <c r="QPL20" s="121"/>
      <c r="QPM20" s="121"/>
      <c r="QPN20" s="121"/>
      <c r="QPO20" s="121"/>
      <c r="QPP20" s="121"/>
      <c r="QPQ20" s="121"/>
      <c r="QPR20" s="121"/>
      <c r="QPS20" s="121"/>
      <c r="QPT20" s="121"/>
      <c r="QPU20" s="121"/>
      <c r="QPV20" s="121"/>
      <c r="QPW20" s="121"/>
      <c r="QPX20" s="121"/>
      <c r="QPY20" s="121"/>
      <c r="QPZ20" s="121"/>
      <c r="QQA20" s="121"/>
      <c r="QQB20" s="121"/>
      <c r="QQC20" s="121"/>
      <c r="QQD20" s="121"/>
      <c r="QQE20" s="121"/>
      <c r="QQF20" s="121"/>
      <c r="QQG20" s="121"/>
      <c r="QQH20" s="121"/>
      <c r="QQI20" s="121"/>
      <c r="QQJ20" s="121"/>
      <c r="QQK20" s="121"/>
      <c r="QQL20" s="121"/>
      <c r="QQM20" s="121"/>
      <c r="QQN20" s="121"/>
      <c r="QQO20" s="121"/>
      <c r="QQP20" s="121"/>
      <c r="QQQ20" s="121"/>
      <c r="QQR20" s="121"/>
      <c r="QQS20" s="121"/>
      <c r="QQT20" s="121"/>
      <c r="QQU20" s="121"/>
      <c r="QQV20" s="121"/>
      <c r="QQW20" s="121"/>
      <c r="QQX20" s="121"/>
      <c r="QQY20" s="121"/>
      <c r="QQZ20" s="121"/>
      <c r="QRA20" s="121"/>
      <c r="QRB20" s="121"/>
      <c r="QRC20" s="121"/>
      <c r="QRD20" s="121"/>
      <c r="QRE20" s="121"/>
      <c r="QRF20" s="121"/>
      <c r="QRG20" s="121"/>
      <c r="QRH20" s="121"/>
      <c r="QRI20" s="121"/>
      <c r="QRJ20" s="121"/>
      <c r="QRK20" s="121"/>
      <c r="QRL20" s="121"/>
      <c r="QRM20" s="121"/>
      <c r="QRN20" s="121"/>
      <c r="QRO20" s="121"/>
      <c r="QRP20" s="121"/>
      <c r="QRQ20" s="121"/>
      <c r="QRR20" s="121"/>
      <c r="QRS20" s="121"/>
      <c r="QRT20" s="121"/>
      <c r="QRU20" s="121"/>
      <c r="QRV20" s="121"/>
      <c r="QRW20" s="121"/>
      <c r="QRX20" s="121"/>
      <c r="QRY20" s="121"/>
      <c r="QRZ20" s="121"/>
      <c r="QSA20" s="121"/>
      <c r="QSB20" s="121"/>
      <c r="QSC20" s="121"/>
      <c r="QSD20" s="121"/>
      <c r="QSE20" s="121"/>
      <c r="QSF20" s="121"/>
      <c r="QSG20" s="121"/>
      <c r="QSH20" s="121"/>
      <c r="QSI20" s="121"/>
      <c r="QSJ20" s="121"/>
      <c r="QSK20" s="121"/>
      <c r="QSL20" s="121"/>
      <c r="QSM20" s="121"/>
      <c r="QSN20" s="121"/>
      <c r="QSO20" s="121"/>
      <c r="QSP20" s="121"/>
      <c r="QSQ20" s="121"/>
      <c r="QSR20" s="121"/>
      <c r="QSS20" s="121"/>
      <c r="QST20" s="121"/>
      <c r="QSU20" s="121"/>
      <c r="QSV20" s="121"/>
      <c r="QSW20" s="121"/>
      <c r="QSX20" s="121"/>
      <c r="QSY20" s="121"/>
      <c r="QSZ20" s="121"/>
      <c r="QTA20" s="121"/>
      <c r="QTB20" s="121"/>
      <c r="QTC20" s="121"/>
      <c r="QTD20" s="121"/>
      <c r="QTE20" s="121"/>
      <c r="QTF20" s="121"/>
      <c r="QTG20" s="121"/>
      <c r="QTH20" s="121"/>
      <c r="QTI20" s="121"/>
      <c r="QTJ20" s="121"/>
      <c r="QTK20" s="121"/>
      <c r="QTL20" s="121"/>
      <c r="QTM20" s="121"/>
      <c r="QTN20" s="121"/>
      <c r="QTO20" s="121"/>
      <c r="QTP20" s="121"/>
      <c r="QTQ20" s="121"/>
      <c r="QTR20" s="121"/>
      <c r="QTS20" s="121"/>
      <c r="QTT20" s="121"/>
      <c r="QTU20" s="121"/>
      <c r="QTV20" s="121"/>
      <c r="QTW20" s="121"/>
      <c r="QTX20" s="121"/>
      <c r="QTY20" s="121"/>
      <c r="QTZ20" s="121"/>
      <c r="QUA20" s="121"/>
      <c r="QUB20" s="121"/>
      <c r="QUC20" s="121"/>
      <c r="QUD20" s="121"/>
      <c r="QUE20" s="121"/>
      <c r="QUF20" s="121"/>
      <c r="QUG20" s="121"/>
      <c r="QUH20" s="121"/>
      <c r="QUI20" s="121"/>
      <c r="QUJ20" s="121"/>
      <c r="QUK20" s="121"/>
      <c r="QUL20" s="121"/>
      <c r="QUM20" s="121"/>
      <c r="QUN20" s="121"/>
      <c r="QUO20" s="121"/>
      <c r="QUP20" s="121"/>
      <c r="QUQ20" s="121"/>
      <c r="QUR20" s="121"/>
      <c r="QUS20" s="121"/>
      <c r="QUT20" s="121"/>
      <c r="QUU20" s="121"/>
      <c r="QUV20" s="121"/>
      <c r="QUW20" s="121"/>
      <c r="QUX20" s="121"/>
      <c r="QUY20" s="121"/>
    </row>
    <row r="21" spans="1:12063" ht="16.5" customHeight="1">
      <c r="B21" s="122"/>
      <c r="C21" s="123">
        <v>15</v>
      </c>
      <c r="D21" s="124">
        <v>10.445948439703269</v>
      </c>
      <c r="E21" s="124">
        <v>10.006819553321167</v>
      </c>
      <c r="F21" s="124"/>
      <c r="G21" s="125" t="s">
        <v>87</v>
      </c>
      <c r="H21" s="136" t="s">
        <v>85</v>
      </c>
      <c r="I21" s="137">
        <v>2402800</v>
      </c>
      <c r="J21" s="128">
        <f>+'rpt 1'!AO34</f>
        <v>859400</v>
      </c>
      <c r="K21" s="156">
        <f>+จัดสรร!AG23+จัดสรร!AI23+จัดสรร!AJ23+จัดสรร!AK23+จัดสรร!AL23+จัดสรร!AM23+จัดสรร!AN23+จัดสรร!AO23+จัดสรร!AP23+จัดสรร!AQ23+จัดสรร!AR23+จัดสรร!AT23+จัดสรร!AU23+จัดสรร!AV23</f>
        <v>1219575</v>
      </c>
      <c r="L21" s="156">
        <f>+จัดสรร!AH23+จัดสรร!WR23</f>
        <v>124980</v>
      </c>
      <c r="M21" s="127">
        <f t="shared" si="1"/>
        <v>4606755</v>
      </c>
      <c r="N21" s="129">
        <v>3405355</v>
      </c>
      <c r="O21" s="129">
        <v>0</v>
      </c>
      <c r="P21" s="129">
        <v>340767.73000000004</v>
      </c>
      <c r="Q21" s="129">
        <v>340767.73000000004</v>
      </c>
      <c r="R21" s="130">
        <v>3064587.27</v>
      </c>
      <c r="S21" s="130"/>
      <c r="T21" s="130"/>
      <c r="U21" s="138">
        <v>0</v>
      </c>
      <c r="W21" s="133"/>
      <c r="X21" s="134"/>
      <c r="Y21" s="135"/>
      <c r="Z21" s="135"/>
      <c r="AA21" s="135"/>
    </row>
    <row r="22" spans="1:12063" ht="18" customHeight="1">
      <c r="B22" s="122"/>
      <c r="C22" s="123">
        <v>16</v>
      </c>
      <c r="D22" s="124">
        <v>18.185801987224981</v>
      </c>
      <c r="E22" s="124">
        <v>18.305979639221288</v>
      </c>
      <c r="F22" s="124"/>
      <c r="G22" s="125" t="s">
        <v>90</v>
      </c>
      <c r="H22" s="136" t="s">
        <v>88</v>
      </c>
      <c r="I22" s="137">
        <v>1962000</v>
      </c>
      <c r="J22" s="128">
        <f>+'rpt 1'!AO35</f>
        <v>1137800</v>
      </c>
      <c r="K22" s="156">
        <f>+จัดสรร!AG24+จัดสรร!AI24+จัดสรร!AJ24+จัดสรร!AK24+จัดสรร!AL24+จัดสรร!AM24+จัดสรร!AN24+จัดสรร!AO24+จัดสรร!AP24+จัดสรร!AQ24+จัดสรร!AR24+จัดสรร!AT24+จัดสรร!AU24+จัดสรร!AV24</f>
        <v>805680</v>
      </c>
      <c r="L22" s="156">
        <f>+จัดสรร!AH24+จัดสรร!WR24</f>
        <v>155070</v>
      </c>
      <c r="M22" s="127">
        <f t="shared" si="1"/>
        <v>4060550</v>
      </c>
      <c r="N22" s="129">
        <v>3079450</v>
      </c>
      <c r="O22" s="129">
        <v>132300</v>
      </c>
      <c r="P22" s="129">
        <v>431423.49</v>
      </c>
      <c r="Q22" s="129">
        <v>563723.49</v>
      </c>
      <c r="R22" s="130">
        <v>2515726.5099999998</v>
      </c>
      <c r="S22" s="130"/>
      <c r="T22" s="130"/>
      <c r="U22" s="138">
        <v>0</v>
      </c>
      <c r="W22" s="133"/>
      <c r="X22" s="134"/>
      <c r="Y22" s="135"/>
      <c r="Z22" s="135"/>
      <c r="AA22" s="135"/>
    </row>
    <row r="23" spans="1:12063" ht="18" customHeight="1">
      <c r="B23" s="122"/>
      <c r="C23" s="123">
        <v>17</v>
      </c>
      <c r="D23" s="124">
        <v>18.00926754070019</v>
      </c>
      <c r="E23" s="124">
        <v>16.436484687924303</v>
      </c>
      <c r="F23" s="124"/>
      <c r="G23" s="125" t="s">
        <v>93</v>
      </c>
      <c r="H23" s="136" t="s">
        <v>91</v>
      </c>
      <c r="I23" s="137">
        <v>2353500</v>
      </c>
      <c r="J23" s="128">
        <f>+'rpt 1'!AO36</f>
        <v>1117000</v>
      </c>
      <c r="K23" s="156">
        <f>+จัดสรร!AG25+จัดสรร!AI25+จัดสรร!AJ25+จัดสรร!AK25+จัดสรร!AL25+จัดสรร!AM25+จัดสรร!AN25+จัดสรร!AO25+จัดสรร!AP25+จัดสรร!AQ25+จัดสรร!AR25+จัดสรร!AT25+จัดสรร!AU25+จัดสรร!AV25</f>
        <v>1263955</v>
      </c>
      <c r="L23" s="156">
        <f>+จัดสรร!AH25+จัดสรร!WR25</f>
        <v>244932</v>
      </c>
      <c r="M23" s="127">
        <f t="shared" si="1"/>
        <v>4979387</v>
      </c>
      <c r="N23" s="129">
        <v>3802587</v>
      </c>
      <c r="O23" s="129">
        <v>131250</v>
      </c>
      <c r="P23" s="129">
        <v>493761.63000000006</v>
      </c>
      <c r="Q23" s="129">
        <v>625011.63000000012</v>
      </c>
      <c r="R23" s="130">
        <v>3177575.37</v>
      </c>
      <c r="S23" s="130"/>
      <c r="T23" s="130"/>
      <c r="U23" s="138">
        <v>0</v>
      </c>
      <c r="W23" s="133"/>
      <c r="X23" s="134"/>
      <c r="Y23" s="135"/>
      <c r="Z23" s="135"/>
      <c r="AA23" s="135"/>
    </row>
    <row r="24" spans="1:12063" ht="18" customHeight="1">
      <c r="B24" s="122"/>
      <c r="C24" s="123">
        <v>18</v>
      </c>
      <c r="D24" s="124">
        <v>17.449711624189135</v>
      </c>
      <c r="E24" s="124">
        <v>16.59874950832808</v>
      </c>
      <c r="F24" s="124"/>
      <c r="G24" s="125" t="s">
        <v>96</v>
      </c>
      <c r="H24" s="136" t="s">
        <v>94</v>
      </c>
      <c r="I24" s="137">
        <v>2384300</v>
      </c>
      <c r="J24" s="128">
        <f>+'rpt 1'!AO37</f>
        <v>868400</v>
      </c>
      <c r="K24" s="156">
        <f>+จัดสรร!AG26+จัดสรร!AI26+จัดสรร!AJ26+จัดสรร!AK26+จัดสรร!AL26+จัดสรร!AM26+จัดสรร!AN26+จัดสรร!AO26+จัดสรร!AP26+จัดสรร!AQ26+จัดสรร!AR26+จัดสรร!AT26+จัดสรร!AU26+จัดสรร!AV26</f>
        <v>1110945</v>
      </c>
      <c r="L24" s="156">
        <f>+จัดสรร!AH26+จัดสรร!WR26</f>
        <v>248010</v>
      </c>
      <c r="M24" s="127">
        <f t="shared" si="1"/>
        <v>4611655</v>
      </c>
      <c r="N24" s="129">
        <v>3419455</v>
      </c>
      <c r="O24" s="129">
        <v>15000</v>
      </c>
      <c r="P24" s="129">
        <v>552586.77</v>
      </c>
      <c r="Q24" s="129">
        <v>567586.77</v>
      </c>
      <c r="R24" s="130">
        <v>2851868.23</v>
      </c>
      <c r="S24" s="130"/>
      <c r="T24" s="130"/>
      <c r="U24" s="138">
        <v>0</v>
      </c>
      <c r="W24" s="133"/>
      <c r="X24" s="134"/>
      <c r="Y24" s="135"/>
      <c r="Z24" s="135"/>
      <c r="AA24" s="135"/>
    </row>
    <row r="25" spans="1:12063" ht="18" customHeight="1">
      <c r="B25" s="122"/>
      <c r="C25" s="123">
        <v>19</v>
      </c>
      <c r="D25" s="124">
        <v>37.326948793356976</v>
      </c>
      <c r="E25" s="124">
        <v>40.515327380952385</v>
      </c>
      <c r="F25" s="124"/>
      <c r="G25" s="125" t="s">
        <v>99</v>
      </c>
      <c r="H25" s="136" t="s">
        <v>97</v>
      </c>
      <c r="I25" s="137">
        <v>2072800</v>
      </c>
      <c r="J25" s="128">
        <f>+'rpt 1'!AO38</f>
        <v>239400</v>
      </c>
      <c r="K25" s="156">
        <f>+จัดสรร!AG27+จัดสรร!AI27+จัดสรร!AJ27+จัดสรร!AK27+จัดสรร!AL27+จัดสรร!AM27+จัดสรร!AN27+จัดสรร!AO27+จัดสรร!AP27+จัดสรร!AQ27+จัดสรร!AR27+จัดสรร!AT27+จัดสรร!AU27+จัดสรร!AV27</f>
        <v>723170</v>
      </c>
      <c r="L25" s="156">
        <f>+จัดสรร!AH27+จัดสรร!WR27</f>
        <v>131370</v>
      </c>
      <c r="M25" s="127">
        <f t="shared" si="1"/>
        <v>3166740</v>
      </c>
      <c r="N25" s="129">
        <v>2130240</v>
      </c>
      <c r="O25" s="129">
        <v>409800</v>
      </c>
      <c r="P25" s="129">
        <v>453273.70999999996</v>
      </c>
      <c r="Q25" s="129">
        <v>863073.71</v>
      </c>
      <c r="R25" s="130">
        <v>1267166.29</v>
      </c>
      <c r="S25" s="130"/>
      <c r="T25" s="130"/>
      <c r="U25" s="138">
        <v>0</v>
      </c>
      <c r="W25" s="133"/>
      <c r="X25" s="134"/>
      <c r="Y25" s="135"/>
      <c r="Z25" s="135"/>
      <c r="AA25" s="135"/>
    </row>
    <row r="26" spans="1:12063" ht="18" customHeight="1">
      <c r="B26" s="122"/>
      <c r="C26" s="123">
        <v>20</v>
      </c>
      <c r="D26" s="124">
        <v>13.794921103874305</v>
      </c>
      <c r="E26" s="124">
        <v>14.555928461560807</v>
      </c>
      <c r="F26" s="124"/>
      <c r="G26" s="125" t="s">
        <v>102</v>
      </c>
      <c r="H26" s="136" t="s">
        <v>100</v>
      </c>
      <c r="I26" s="137">
        <v>2863900</v>
      </c>
      <c r="J26" s="128">
        <f>+'rpt 1'!AO39</f>
        <v>1604000</v>
      </c>
      <c r="K26" s="156">
        <f>+จัดสรร!AG28+จัดสรร!AI28+จัดสรร!AJ28+จัดสรร!AK28+จัดสรร!AL28+จัดสรร!AM28+จัดสรร!AN28+จัดสรร!AO28+จัดสรร!AP28+จัดสรร!AQ28+จัดสรร!AR28+จัดสรร!AT28+จัดสรร!AU28+จัดสรร!AV28</f>
        <v>1027710</v>
      </c>
      <c r="L26" s="156">
        <f>+จัดสรร!AH28+จัดสรร!WR28</f>
        <v>170601</v>
      </c>
      <c r="M26" s="127">
        <f t="shared" si="1"/>
        <v>5666211</v>
      </c>
      <c r="N26" s="129">
        <v>4234311</v>
      </c>
      <c r="O26" s="129">
        <v>204000</v>
      </c>
      <c r="P26" s="129">
        <v>412343.28</v>
      </c>
      <c r="Q26" s="129">
        <v>616343.28</v>
      </c>
      <c r="R26" s="130">
        <v>3617967.7199999997</v>
      </c>
      <c r="S26" s="130"/>
      <c r="T26" s="130"/>
      <c r="U26" s="138">
        <v>0</v>
      </c>
      <c r="W26" s="133"/>
      <c r="X26" s="134"/>
      <c r="Y26" s="135"/>
      <c r="Z26" s="135"/>
      <c r="AA26" s="135"/>
    </row>
    <row r="27" spans="1:12063" ht="18" customHeight="1">
      <c r="B27" s="122"/>
      <c r="C27" s="123">
        <v>21</v>
      </c>
      <c r="D27" s="124">
        <v>8.9660584632516702</v>
      </c>
      <c r="E27" s="124">
        <v>11.131031741642934</v>
      </c>
      <c r="F27" s="124"/>
      <c r="G27" s="125" t="s">
        <v>105</v>
      </c>
      <c r="H27" s="136" t="s">
        <v>103</v>
      </c>
      <c r="I27" s="137">
        <v>1759000</v>
      </c>
      <c r="J27" s="128">
        <f>+'rpt 1'!AO40</f>
        <v>37000</v>
      </c>
      <c r="K27" s="156">
        <f>+จัดสรร!AG29+จัดสรร!AI29+จัดสรร!AJ29+จัดสรร!AK29+จัดสรร!AL29+จัดสรร!AM29+จัดสรร!AN29+จัดสรร!AO29+จัดสรร!AP29+จัดสรร!AQ29+จัดสรร!AR29+จัดสรร!AT29+จัดสรร!AU29+จัดสรร!AV29</f>
        <v>530280</v>
      </c>
      <c r="L27" s="156">
        <f>+จัดสรร!AH29+จัดสรร!WR29</f>
        <v>0</v>
      </c>
      <c r="M27" s="127">
        <f t="shared" si="1"/>
        <v>2326280</v>
      </c>
      <c r="N27" s="129">
        <v>1446680</v>
      </c>
      <c r="O27" s="129">
        <v>0</v>
      </c>
      <c r="P27" s="129">
        <v>161030.41</v>
      </c>
      <c r="Q27" s="129">
        <v>161030.41</v>
      </c>
      <c r="R27" s="130">
        <v>1285649.5900000001</v>
      </c>
      <c r="S27" s="130"/>
      <c r="T27" s="130"/>
      <c r="U27" s="138">
        <v>0</v>
      </c>
      <c r="W27" s="133"/>
      <c r="X27" s="134"/>
      <c r="Y27" s="135"/>
      <c r="Z27" s="135"/>
      <c r="AA27" s="135"/>
    </row>
    <row r="28" spans="1:12063" ht="18" customHeight="1">
      <c r="B28" s="122"/>
      <c r="C28" s="123">
        <v>22</v>
      </c>
      <c r="D28" s="124">
        <v>11.118527924021885</v>
      </c>
      <c r="E28" s="124">
        <v>11.12428892840482</v>
      </c>
      <c r="F28" s="124"/>
      <c r="G28" s="125" t="s">
        <v>111</v>
      </c>
      <c r="H28" s="136" t="s">
        <v>109</v>
      </c>
      <c r="I28" s="137">
        <v>1887000</v>
      </c>
      <c r="J28" s="128">
        <f>+'rpt 1'!AO42</f>
        <v>1019100</v>
      </c>
      <c r="K28" s="156">
        <f>+จัดสรร!AG31+จัดสรร!AI31+จัดสรร!AJ31+จัดสรร!AK31+จัดสรร!AL31+จัดสรร!AM31+จัดสรร!AN31+จัดสรร!AO31+จัดสรร!AP31+จัดสรร!AQ31+จัดสรร!AR31+จัดสรร!AT31+จัดสรร!AU31+จัดสรร!AV31</f>
        <v>766655</v>
      </c>
      <c r="L28" s="156">
        <f>+จัดสรร!AH31+จัดสรร!WR31</f>
        <v>175440</v>
      </c>
      <c r="M28" s="127">
        <f t="shared" si="1"/>
        <v>3848195</v>
      </c>
      <c r="N28" s="129">
        <v>2904595</v>
      </c>
      <c r="O28" s="129">
        <v>16397.2</v>
      </c>
      <c r="P28" s="129">
        <v>306718.33999999997</v>
      </c>
      <c r="Q28" s="129">
        <v>323115.53999999998</v>
      </c>
      <c r="R28" s="130">
        <v>2581479.46</v>
      </c>
      <c r="S28" s="130"/>
      <c r="T28" s="130"/>
      <c r="U28" s="138">
        <v>0</v>
      </c>
      <c r="W28" s="133"/>
      <c r="X28" s="134"/>
      <c r="Y28" s="135"/>
      <c r="Z28" s="135"/>
      <c r="AA28" s="135"/>
    </row>
    <row r="29" spans="1:12063" ht="18" customHeight="1">
      <c r="B29" s="122"/>
      <c r="C29" s="123">
        <v>23</v>
      </c>
      <c r="D29" s="124">
        <v>21.297195668277539</v>
      </c>
      <c r="E29" s="124">
        <v>24.517817578147842</v>
      </c>
      <c r="F29" s="124"/>
      <c r="G29" s="125" t="s">
        <v>114</v>
      </c>
      <c r="H29" s="136" t="s">
        <v>112</v>
      </c>
      <c r="I29" s="137">
        <v>2585500</v>
      </c>
      <c r="J29" s="128">
        <f>+'rpt 1'!AO43</f>
        <v>249400</v>
      </c>
      <c r="K29" s="156">
        <f>+จัดสรร!AG32+จัดสรร!AI32+จัดสรร!AJ32+จัดสรร!AK32+จัดสรร!AL32+จัดสรร!AM32+จัดสรร!AN32+จัดสรร!AO32+จัดสรร!AP32+จัดสรร!AQ32+จัดสรร!AR32+จัดสรร!AT32+จัดสรร!AU32+จัดสรร!AV32</f>
        <v>825090</v>
      </c>
      <c r="L29" s="156">
        <f>+จัดสรร!AH32+จัดสรร!WR32</f>
        <v>95322</v>
      </c>
      <c r="M29" s="127">
        <f t="shared" si="1"/>
        <v>3755312</v>
      </c>
      <c r="N29" s="129">
        <v>2462512</v>
      </c>
      <c r="O29" s="129">
        <v>0</v>
      </c>
      <c r="P29" s="129">
        <v>603754.19999999995</v>
      </c>
      <c r="Q29" s="129">
        <v>603754.19999999995</v>
      </c>
      <c r="R29" s="130">
        <v>1858757.8</v>
      </c>
      <c r="S29" s="130"/>
      <c r="T29" s="130"/>
      <c r="U29" s="138">
        <v>0</v>
      </c>
      <c r="W29" s="133"/>
      <c r="X29" s="134"/>
      <c r="Y29" s="135"/>
      <c r="Z29" s="135"/>
      <c r="AA29" s="135"/>
    </row>
    <row r="30" spans="1:12063" ht="18" customHeight="1">
      <c r="B30" s="122"/>
      <c r="C30" s="123">
        <v>24</v>
      </c>
      <c r="D30" s="124">
        <v>38.771087418266632</v>
      </c>
      <c r="E30" s="124">
        <v>29.645457324646046</v>
      </c>
      <c r="F30" s="124"/>
      <c r="G30" s="125" t="s">
        <v>117</v>
      </c>
      <c r="H30" s="136" t="s">
        <v>115</v>
      </c>
      <c r="I30" s="137">
        <v>2254100</v>
      </c>
      <c r="J30" s="128">
        <f>+'rpt 1'!AO44</f>
        <v>147000</v>
      </c>
      <c r="K30" s="156">
        <f>+จัดสรร!AG33+จัดสรร!AI33+จัดสรร!AJ33+จัดสรร!AK33+จัดสรร!AL33+จัดสรร!AM33+จัดสรร!AN33+จัดสรร!AO33+จัดสรร!AP33+จัดสรร!AQ33+จัดสรร!AR33+จัดสรร!AT33+จัดสรร!AU33+จัดสรร!AV33</f>
        <v>1605970</v>
      </c>
      <c r="L30" s="156">
        <f>+จัดสรร!AH33+จัดสรร!WR33</f>
        <v>260250</v>
      </c>
      <c r="M30" s="127">
        <f t="shared" si="1"/>
        <v>4267320</v>
      </c>
      <c r="N30" s="129">
        <v>3140220</v>
      </c>
      <c r="O30" s="129">
        <v>109000</v>
      </c>
      <c r="P30" s="129">
        <v>821932.58000000007</v>
      </c>
      <c r="Q30" s="129">
        <v>930932.58000000007</v>
      </c>
      <c r="R30" s="130">
        <v>2209287.42</v>
      </c>
      <c r="S30" s="130"/>
      <c r="T30" s="130"/>
      <c r="U30" s="138">
        <v>0</v>
      </c>
      <c r="W30" s="133"/>
      <c r="X30" s="134"/>
      <c r="Y30" s="135"/>
      <c r="Z30" s="135"/>
      <c r="AA30" s="135"/>
    </row>
    <row r="31" spans="1:12063" ht="18" customHeight="1">
      <c r="B31" s="122"/>
      <c r="C31" s="123">
        <v>25</v>
      </c>
      <c r="D31" s="124">
        <v>18.702214215925743</v>
      </c>
      <c r="E31" s="124">
        <v>21.950303285131024</v>
      </c>
      <c r="F31" s="124"/>
      <c r="G31" s="125" t="s">
        <v>120</v>
      </c>
      <c r="H31" s="136" t="s">
        <v>118</v>
      </c>
      <c r="I31" s="137">
        <v>2279400</v>
      </c>
      <c r="J31" s="128">
        <f>+'rpt 1'!AO45</f>
        <v>177000</v>
      </c>
      <c r="K31" s="156">
        <f>+จัดสรร!AG34+จัดสรร!AI34+จัดสรร!AJ34+จัดสรร!AK34+จัดสรร!AL34+จัดสรร!AM34+จัดสรร!AN34+จัดสรร!AO34+จัดสรร!AP34+จัดสรร!AQ34+จัดสรร!AR34+จัดสรร!AT34+จัดสรร!AU34+จัดสรร!AV34</f>
        <v>582955</v>
      </c>
      <c r="L31" s="156">
        <f>+จัดสรร!AH34+จัดสรร!WR34</f>
        <v>193260</v>
      </c>
      <c r="M31" s="127">
        <f t="shared" si="1"/>
        <v>3232615</v>
      </c>
      <c r="N31" s="129">
        <v>2092915</v>
      </c>
      <c r="O31" s="129">
        <v>174595</v>
      </c>
      <c r="P31" s="129">
        <v>284806.19</v>
      </c>
      <c r="Q31" s="129">
        <v>459401.19</v>
      </c>
      <c r="R31" s="130">
        <v>1633513.81</v>
      </c>
      <c r="S31" s="130"/>
      <c r="T31" s="130"/>
      <c r="U31" s="138">
        <v>0</v>
      </c>
      <c r="W31" s="133"/>
      <c r="X31" s="134"/>
      <c r="Y31" s="135"/>
      <c r="Z31" s="135"/>
      <c r="AA31" s="135"/>
    </row>
    <row r="32" spans="1:12063" ht="18" customHeight="1">
      <c r="B32" s="122"/>
      <c r="C32" s="123">
        <v>26</v>
      </c>
      <c r="D32" s="124">
        <v>26.719749098668231</v>
      </c>
      <c r="E32" s="124">
        <v>26.32123159216556</v>
      </c>
      <c r="F32" s="124"/>
      <c r="G32" s="125" t="s">
        <v>123</v>
      </c>
      <c r="H32" s="136" t="s">
        <v>121</v>
      </c>
      <c r="I32" s="137">
        <v>2251400</v>
      </c>
      <c r="J32" s="128">
        <f>+'rpt 1'!AO46</f>
        <v>466800</v>
      </c>
      <c r="K32" s="156">
        <f>+จัดสรร!AG35+จัดสรร!AI35+จัดสรร!AJ35+จัดสรร!AK35+จัดสรร!AL35+จัดสรร!AM35+จัดสรร!AN35+จัดสรร!AO35+จัดสรร!AP35+จัดสรร!AQ35+จัดสรร!AR35+จัดสรร!AT35+จัดสรร!AU35+จัดสรร!AV35</f>
        <v>933035</v>
      </c>
      <c r="L32" s="156">
        <f>+จัดสรร!AH35+จัดสรร!WR35</f>
        <v>233820</v>
      </c>
      <c r="M32" s="127">
        <f t="shared" si="1"/>
        <v>3885055</v>
      </c>
      <c r="N32" s="129">
        <v>2759355</v>
      </c>
      <c r="O32" s="129">
        <v>0</v>
      </c>
      <c r="P32" s="129">
        <v>726296.22</v>
      </c>
      <c r="Q32" s="129">
        <v>726296.22</v>
      </c>
      <c r="R32" s="130">
        <v>2033058.78</v>
      </c>
      <c r="S32" s="130"/>
      <c r="T32" s="130"/>
      <c r="U32" s="138">
        <v>0</v>
      </c>
      <c r="W32" s="133"/>
      <c r="X32" s="134"/>
      <c r="Y32" s="135"/>
      <c r="Z32" s="135"/>
      <c r="AA32" s="135"/>
    </row>
    <row r="33" spans="2:27" ht="18" customHeight="1">
      <c r="B33" s="122"/>
      <c r="C33" s="123">
        <v>27</v>
      </c>
      <c r="D33" s="124">
        <v>18.372428250300594</v>
      </c>
      <c r="E33" s="124">
        <v>17.510845930782953</v>
      </c>
      <c r="F33" s="124"/>
      <c r="G33" s="125" t="s">
        <v>126</v>
      </c>
      <c r="H33" s="136" t="s">
        <v>124</v>
      </c>
      <c r="I33" s="137">
        <v>1775500</v>
      </c>
      <c r="J33" s="128">
        <f>+'rpt 1'!AO47</f>
        <v>137400</v>
      </c>
      <c r="K33" s="156">
        <f>+จัดสรร!AG36+จัดสรร!AI36+จัดสรร!AJ36+จัดสรร!AK36+จัดสรร!AL36+จัดสรร!AM36+จัดสรร!AN36+จัดสรร!AO36+จัดสรร!AP36+จัดสรร!AQ36+จัดสรร!AR36+จัดสรร!AT36+จัดสรร!AU36+จัดสรร!AV36</f>
        <v>787250</v>
      </c>
      <c r="L33" s="156">
        <f>+จัดสรร!AH36+จัดสรร!WR36</f>
        <v>194670</v>
      </c>
      <c r="M33" s="127">
        <f t="shared" si="1"/>
        <v>2894820</v>
      </c>
      <c r="N33" s="129">
        <v>2007020</v>
      </c>
      <c r="O33" s="129">
        <v>0</v>
      </c>
      <c r="P33" s="129">
        <v>351446.18000000005</v>
      </c>
      <c r="Q33" s="129">
        <v>351446.18000000005</v>
      </c>
      <c r="R33" s="130">
        <v>1655573.8199999998</v>
      </c>
      <c r="S33" s="130"/>
      <c r="T33" s="130"/>
      <c r="U33" s="138">
        <v>0</v>
      </c>
      <c r="W33" s="133"/>
      <c r="X33" s="134"/>
      <c r="Y33" s="135"/>
      <c r="Z33" s="135"/>
      <c r="AA33" s="135"/>
    </row>
    <row r="34" spans="2:27" ht="18" customHeight="1">
      <c r="B34" s="122"/>
      <c r="C34" s="123">
        <v>28</v>
      </c>
      <c r="D34" s="124">
        <v>28.223299108943568</v>
      </c>
      <c r="E34" s="124">
        <v>30.294037840114296</v>
      </c>
      <c r="F34" s="124"/>
      <c r="G34" s="125" t="s">
        <v>129</v>
      </c>
      <c r="H34" s="136" t="s">
        <v>127</v>
      </c>
      <c r="I34" s="137">
        <v>2541100</v>
      </c>
      <c r="J34" s="128">
        <f>+'rpt 1'!AO48</f>
        <v>186000</v>
      </c>
      <c r="K34" s="156">
        <f>+จัดสรร!AG37+จัดสรร!AI37+จัดสรร!AJ37+จัดสรร!AK37+จัดสรร!AL37+จัดสรร!AM37+จัดสรร!AN37+จัดสรร!AO37+จัดสรร!AP37+จัดสรร!AQ37+จัดสรร!AR37+จัดสรร!AT37+จัดสรร!AU37+จัดสรร!AV37</f>
        <v>794780</v>
      </c>
      <c r="L34" s="156">
        <f>+จัดสรร!AH37+จัดสรร!WR37</f>
        <v>289410</v>
      </c>
      <c r="M34" s="127">
        <f t="shared" si="1"/>
        <v>3811290</v>
      </c>
      <c r="N34" s="129">
        <v>2540690</v>
      </c>
      <c r="O34" s="129">
        <v>317500</v>
      </c>
      <c r="P34" s="129">
        <v>452177.58999999997</v>
      </c>
      <c r="Q34" s="129">
        <v>769677.59</v>
      </c>
      <c r="R34" s="130">
        <v>1771012.4100000001</v>
      </c>
      <c r="S34" s="130"/>
      <c r="T34" s="130"/>
      <c r="U34" s="138">
        <v>0</v>
      </c>
      <c r="W34" s="133"/>
      <c r="X34" s="134"/>
      <c r="Y34" s="135"/>
      <c r="Z34" s="135"/>
      <c r="AA34" s="135"/>
    </row>
    <row r="35" spans="2:27" ht="18" customHeight="1">
      <c r="B35" s="122"/>
      <c r="C35" s="123">
        <v>29</v>
      </c>
      <c r="D35" s="124">
        <v>29.186629381715701</v>
      </c>
      <c r="E35" s="124">
        <v>32.434746096569683</v>
      </c>
      <c r="F35" s="124"/>
      <c r="G35" s="125" t="s">
        <v>132</v>
      </c>
      <c r="H35" s="136" t="s">
        <v>130</v>
      </c>
      <c r="I35" s="137">
        <v>2233000</v>
      </c>
      <c r="J35" s="128">
        <f>+'rpt 1'!AO49</f>
        <v>37800</v>
      </c>
      <c r="K35" s="156">
        <f>+จัดสรร!AG38+จัดสรร!AI38+จัดสรร!AJ38+จัดสรร!AK38+จัดสรร!AL38+จัดสรร!AM38+จัดสรร!AN38+จัดสรร!AO38+จัดสรร!AP38+จัดสรร!AQ38+จัดสรร!AR38+จัดสรร!AT38+จัดสรร!AU38+จัดสรร!AV38</f>
        <v>671805</v>
      </c>
      <c r="L35" s="156">
        <f>+จัดสรร!AH38+จัดสรร!WR38</f>
        <v>217290</v>
      </c>
      <c r="M35" s="127">
        <f t="shared" si="1"/>
        <v>3159895</v>
      </c>
      <c r="N35" s="129">
        <v>2043395</v>
      </c>
      <c r="O35" s="129">
        <v>105000</v>
      </c>
      <c r="P35" s="129">
        <v>557769.9800000001</v>
      </c>
      <c r="Q35" s="129">
        <v>662769.9800000001</v>
      </c>
      <c r="R35" s="130">
        <v>1380625.02</v>
      </c>
      <c r="S35" s="130"/>
      <c r="T35" s="130"/>
      <c r="U35" s="138">
        <v>0</v>
      </c>
      <c r="W35" s="133"/>
      <c r="X35" s="134"/>
      <c r="Y35" s="135"/>
      <c r="Z35" s="135"/>
      <c r="AA35" s="135"/>
    </row>
    <row r="36" spans="2:27" ht="18" customHeight="1">
      <c r="B36" s="122"/>
      <c r="C36" s="123">
        <v>30</v>
      </c>
      <c r="D36" s="124">
        <v>11.656032563482945</v>
      </c>
      <c r="E36" s="124">
        <v>11.466074462612816</v>
      </c>
      <c r="F36" s="124"/>
      <c r="G36" s="125" t="s">
        <v>135</v>
      </c>
      <c r="H36" s="136" t="s">
        <v>133</v>
      </c>
      <c r="I36" s="137">
        <v>2335900</v>
      </c>
      <c r="J36" s="128">
        <f>+'rpt 1'!AO50</f>
        <v>188400</v>
      </c>
      <c r="K36" s="156">
        <f>+จัดสรร!AG39+จัดสรร!AI39+จัดสรร!AJ39+จัดสรร!AK39+จัดสรร!AL39+จัดสรร!AM39+จัดสรร!AN39+จัดสรร!AO39+จัดสรร!AP39+จัดสรร!AQ39+จัดสรร!AR39+จัดสรร!AT39+จัดสรร!AU39+จัดสรร!AV39</f>
        <v>1084750</v>
      </c>
      <c r="L36" s="156">
        <f>+จัดสรร!AH39+จัดสรร!WR39</f>
        <v>125070</v>
      </c>
      <c r="M36" s="127">
        <f t="shared" si="1"/>
        <v>3734120</v>
      </c>
      <c r="N36" s="129">
        <v>2566120</v>
      </c>
      <c r="O36" s="129">
        <v>0</v>
      </c>
      <c r="P36" s="129">
        <v>294233.23</v>
      </c>
      <c r="Q36" s="129">
        <v>294233.23</v>
      </c>
      <c r="R36" s="130">
        <v>2271886.77</v>
      </c>
      <c r="S36" s="130"/>
      <c r="T36" s="130"/>
      <c r="U36" s="138">
        <v>0</v>
      </c>
      <c r="W36" s="133"/>
      <c r="X36" s="134"/>
      <c r="Y36" s="135"/>
      <c r="Z36" s="135"/>
      <c r="AA36" s="135"/>
    </row>
    <row r="37" spans="2:27" ht="18" customHeight="1">
      <c r="B37" s="122"/>
      <c r="C37" s="123">
        <v>31</v>
      </c>
      <c r="D37" s="124">
        <v>13.518562176634466</v>
      </c>
      <c r="E37" s="124">
        <v>13.886745062476308</v>
      </c>
      <c r="F37" s="124"/>
      <c r="G37" s="125" t="s">
        <v>138</v>
      </c>
      <c r="H37" s="136" t="s">
        <v>136</v>
      </c>
      <c r="I37" s="137">
        <v>1752900</v>
      </c>
      <c r="J37" s="128">
        <f>+'rpt 1'!AO51</f>
        <v>1011000</v>
      </c>
      <c r="K37" s="156">
        <f>+จัดสรร!AG40+จัดสรร!AI40+จัดสรร!AJ40+จัดสรร!AK40+จัดสรร!AL40+จัดสรร!AM40+จัดสรร!AN40+จัดสรร!AO40+จัดสรร!AP40+จัดสรร!AQ40+จัดสรร!AR40+จัดสรร!AT40+จัดสรร!AU40+จัดสรร!AV40</f>
        <v>679080</v>
      </c>
      <c r="L37" s="156">
        <f>+จัดสรร!AH40+จัดสรร!WR40</f>
        <v>124140</v>
      </c>
      <c r="M37" s="127">
        <f t="shared" si="1"/>
        <v>3567120</v>
      </c>
      <c r="N37" s="129">
        <v>2690620</v>
      </c>
      <c r="O37" s="129">
        <v>0</v>
      </c>
      <c r="P37" s="129">
        <v>373639.54000000004</v>
      </c>
      <c r="Q37" s="129">
        <v>373639.54000000004</v>
      </c>
      <c r="R37" s="130">
        <v>2316980.46</v>
      </c>
      <c r="S37" s="130"/>
      <c r="T37" s="130"/>
      <c r="U37" s="138">
        <v>0</v>
      </c>
      <c r="W37" s="133"/>
      <c r="X37" s="134"/>
      <c r="Y37" s="135"/>
      <c r="Z37" s="135"/>
      <c r="AA37" s="135"/>
    </row>
    <row r="38" spans="2:27" ht="18" customHeight="1">
      <c r="B38" s="122"/>
      <c r="C38" s="123">
        <v>32</v>
      </c>
      <c r="D38" s="124">
        <v>22.29903506638782</v>
      </c>
      <c r="E38" s="124">
        <v>23.33540107441781</v>
      </c>
      <c r="F38" s="124"/>
      <c r="G38" s="125" t="s">
        <v>141</v>
      </c>
      <c r="H38" s="136" t="s">
        <v>139</v>
      </c>
      <c r="I38" s="137">
        <v>1816700</v>
      </c>
      <c r="J38" s="128">
        <f>+'rpt 1'!AO52</f>
        <v>239400</v>
      </c>
      <c r="K38" s="156">
        <f>+จัดสรร!AG41+จัดสรร!AI41+จัดสรร!AJ41+จัดสรร!AK41+จัดสรร!AL41+จัดสรร!AM41+จัดสรร!AN41+จัดสรร!AO41+จัดสรร!AP41+จัดสรร!AQ41+จัดสรร!AR41+จัดสรร!AT41+จัดสรร!AU41+จัดสรร!AV41</f>
        <v>817085</v>
      </c>
      <c r="L38" s="156">
        <f>+จัดสรร!AH41+จัดสรร!WR41</f>
        <v>0</v>
      </c>
      <c r="M38" s="127">
        <f t="shared" si="1"/>
        <v>2873185</v>
      </c>
      <c r="N38" s="129">
        <v>1964785</v>
      </c>
      <c r="O38" s="129">
        <v>122915</v>
      </c>
      <c r="P38" s="129">
        <v>335575.45999999996</v>
      </c>
      <c r="Q38" s="129">
        <v>458490.45999999996</v>
      </c>
      <c r="R38" s="130">
        <v>1506294.54</v>
      </c>
      <c r="S38" s="130"/>
      <c r="T38" s="130"/>
      <c r="U38" s="138">
        <v>0</v>
      </c>
      <c r="W38" s="133"/>
      <c r="X38" s="134"/>
      <c r="Y38" s="135"/>
      <c r="Z38" s="135"/>
      <c r="AA38" s="135"/>
    </row>
    <row r="39" spans="2:27" ht="18" customHeight="1">
      <c r="B39" s="122"/>
      <c r="C39" s="123">
        <v>33</v>
      </c>
      <c r="D39" s="124">
        <v>15.941498848183103</v>
      </c>
      <c r="E39" s="124">
        <v>15.917811980017845</v>
      </c>
      <c r="F39" s="124"/>
      <c r="G39" s="125" t="s">
        <v>144</v>
      </c>
      <c r="H39" s="136" t="s">
        <v>142</v>
      </c>
      <c r="I39" s="137">
        <v>2412000</v>
      </c>
      <c r="J39" s="128">
        <f>+'rpt 1'!AO53</f>
        <v>317400</v>
      </c>
      <c r="K39" s="156">
        <f>+จัดสรร!AG42+จัดสรร!AI42+จัดสรร!AJ42+จัดสรร!AK42+จัดสรร!AL42+จัดสรร!AM42+จัดสรร!AN42+จัดสรร!AO42+จัดสรร!AP42+จัดสรร!AQ42+จัดสรร!AR42+จัดสรร!AT42+จัดสรร!AU42+จัดสรร!AV42</f>
        <v>1113595</v>
      </c>
      <c r="L39" s="156">
        <f>+จัดสรร!AH42+จัดสรร!WR42</f>
        <v>58410</v>
      </c>
      <c r="M39" s="127">
        <f t="shared" si="1"/>
        <v>3901405</v>
      </c>
      <c r="N39" s="129">
        <v>2695405</v>
      </c>
      <c r="O39" s="129">
        <v>90000</v>
      </c>
      <c r="P39" s="129">
        <v>339049.5</v>
      </c>
      <c r="Q39" s="129">
        <v>429049.5</v>
      </c>
      <c r="R39" s="130">
        <v>2266355.5</v>
      </c>
      <c r="S39" s="130"/>
      <c r="T39" s="130"/>
      <c r="U39" s="138">
        <v>0</v>
      </c>
      <c r="W39" s="133"/>
      <c r="X39" s="134"/>
      <c r="Y39" s="135"/>
      <c r="Z39" s="135"/>
      <c r="AA39" s="135"/>
    </row>
    <row r="40" spans="2:27" ht="18" customHeight="1">
      <c r="B40" s="122"/>
      <c r="C40" s="123">
        <v>34</v>
      </c>
      <c r="D40" s="124">
        <v>22.601155813297897</v>
      </c>
      <c r="E40" s="124">
        <v>20.480783161659385</v>
      </c>
      <c r="F40" s="124"/>
      <c r="G40" s="125" t="s">
        <v>147</v>
      </c>
      <c r="H40" s="136" t="s">
        <v>145</v>
      </c>
      <c r="I40" s="137">
        <v>2233700</v>
      </c>
      <c r="J40" s="128">
        <f>+'rpt 1'!AO54</f>
        <v>249400</v>
      </c>
      <c r="K40" s="156">
        <f>+จัดสรร!AG43+จัดสรร!AI43+จัดสรร!AJ43+จัดสรร!AK43+จัดสรร!AL43+จัดสรร!AM43+จัดสรร!AN43+จัดสรร!AO43+จัดสรร!AP43+จัดสรร!AQ43+จัดสรร!AR43+จัดสรร!AT43+จัดสรร!AU43+จัดสรร!AV43</f>
        <v>1052405</v>
      </c>
      <c r="L40" s="156">
        <f>+จัดสรร!AH43+จัดสรร!WR43</f>
        <v>321570</v>
      </c>
      <c r="M40" s="127">
        <f t="shared" si="1"/>
        <v>3857075</v>
      </c>
      <c r="N40" s="129">
        <v>2740175</v>
      </c>
      <c r="O40" s="129">
        <v>0</v>
      </c>
      <c r="P40" s="129">
        <v>561209.30000000005</v>
      </c>
      <c r="Q40" s="129">
        <v>561209.30000000005</v>
      </c>
      <c r="R40" s="130">
        <v>2178965.7000000002</v>
      </c>
      <c r="S40" s="130"/>
      <c r="T40" s="130"/>
      <c r="U40" s="138">
        <v>0</v>
      </c>
      <c r="W40" s="133"/>
      <c r="X40" s="134"/>
      <c r="Y40" s="135"/>
      <c r="Z40" s="135"/>
      <c r="AA40" s="135"/>
    </row>
    <row r="41" spans="2:27" ht="18" customHeight="1">
      <c r="B41" s="122"/>
      <c r="C41" s="123">
        <v>35</v>
      </c>
      <c r="D41" s="124">
        <v>25.003777134587551</v>
      </c>
      <c r="E41" s="124">
        <v>30.576683823204093</v>
      </c>
      <c r="F41" s="124"/>
      <c r="G41" s="125" t="s">
        <v>150</v>
      </c>
      <c r="H41" s="136" t="s">
        <v>148</v>
      </c>
      <c r="I41" s="137">
        <v>1833600</v>
      </c>
      <c r="J41" s="128">
        <f>+'rpt 1'!AO55</f>
        <v>239400</v>
      </c>
      <c r="K41" s="156">
        <f>+จัดสรร!AG44+จัดสรร!AI44+จัดสรร!AJ44+จัดสรร!AK44+จัดสรร!AL44+จัดสรร!AM44+จัดสรร!AN44+จัดสรร!AO44+จัดสรร!AP44+จัดสรร!AQ44+จัดสรร!AR44+จัดสรร!AT44+จัดสรร!AU44+จัดสรร!AV44</f>
        <v>402865</v>
      </c>
      <c r="L41" s="156">
        <f>+จัดสรร!AH44+จัดสรร!WR44</f>
        <v>136110</v>
      </c>
      <c r="M41" s="127">
        <f t="shared" si="1"/>
        <v>2611975</v>
      </c>
      <c r="N41" s="129">
        <v>1695175</v>
      </c>
      <c r="O41" s="129">
        <v>205000</v>
      </c>
      <c r="P41" s="129">
        <v>313328.3</v>
      </c>
      <c r="Q41" s="129">
        <v>518328.3</v>
      </c>
      <c r="R41" s="130">
        <v>1176846.7</v>
      </c>
      <c r="S41" s="130"/>
      <c r="T41" s="130"/>
      <c r="U41" s="138">
        <v>0</v>
      </c>
      <c r="W41" s="133"/>
      <c r="X41" s="134"/>
      <c r="Y41" s="135"/>
      <c r="Z41" s="135"/>
      <c r="AA41" s="135"/>
    </row>
    <row r="42" spans="2:27" ht="18" customHeight="1">
      <c r="B42" s="122"/>
      <c r="C42" s="123">
        <v>36</v>
      </c>
      <c r="D42" s="124">
        <v>14.21652445223488</v>
      </c>
      <c r="E42" s="124">
        <v>16.211619237603713</v>
      </c>
      <c r="F42" s="124"/>
      <c r="G42" s="125" t="s">
        <v>153</v>
      </c>
      <c r="H42" s="136" t="s">
        <v>151</v>
      </c>
      <c r="I42" s="137">
        <v>1880100</v>
      </c>
      <c r="J42" s="128">
        <f>+'rpt 1'!AO56</f>
        <v>972400</v>
      </c>
      <c r="K42" s="156">
        <f>+จัดสรร!AG45+จัดสรร!AI45+จัดสรร!AJ45+จัดสรร!AK45+จัดสรร!AL45+จัดสรร!AM45+จัดสรร!AN45+จัดสรร!AO45+จัดสรร!AP45+จัดสรร!AQ45+จัดสรร!AR45+จัดสรร!AT45+จัดสรร!AU45+จัดสรร!AV45</f>
        <v>409795</v>
      </c>
      <c r="L42" s="156">
        <f>+จัดสรร!AH45+จัดสรร!WR45</f>
        <v>179160</v>
      </c>
      <c r="M42" s="127">
        <f t="shared" si="1"/>
        <v>3441455</v>
      </c>
      <c r="N42" s="129">
        <v>2501455</v>
      </c>
      <c r="O42" s="129">
        <v>127500</v>
      </c>
      <c r="P42" s="129">
        <v>278026.36</v>
      </c>
      <c r="Q42" s="129">
        <v>405526.36</v>
      </c>
      <c r="R42" s="130">
        <v>2095928.6400000001</v>
      </c>
      <c r="S42" s="130"/>
      <c r="T42" s="130"/>
      <c r="U42" s="138">
        <v>0</v>
      </c>
      <c r="W42" s="133"/>
      <c r="X42" s="134"/>
      <c r="Y42" s="135"/>
      <c r="Z42" s="135"/>
      <c r="AA42" s="135"/>
    </row>
    <row r="43" spans="2:27" ht="18" customHeight="1">
      <c r="B43" s="122"/>
      <c r="C43" s="123">
        <v>37</v>
      </c>
      <c r="D43" s="124">
        <v>2.6595894198832672</v>
      </c>
      <c r="E43" s="124">
        <v>2.7445507035744634</v>
      </c>
      <c r="F43" s="124"/>
      <c r="G43" s="125" t="s">
        <v>156</v>
      </c>
      <c r="H43" s="136" t="s">
        <v>154</v>
      </c>
      <c r="I43" s="137">
        <v>1871100</v>
      </c>
      <c r="J43" s="128">
        <f>+'rpt 1'!AO57</f>
        <v>10533300</v>
      </c>
      <c r="K43" s="156">
        <f>+จัดสรร!AG46+จัดสรร!AI46+จัดสรร!AJ46+จัดสรร!AK46+จัดสรร!AL46+จัดสรร!AM46+จัดสรร!AN46+จัดสรร!AO46+จัดสรร!AP46+จัดสรร!AQ46+จัดสรร!AR46+จัดสรร!AT46+จัดสรร!AU46+จัดสรร!AV46</f>
        <v>551505</v>
      </c>
      <c r="L43" s="156">
        <f>+จัดสรร!AH46+จัดสรร!WR46</f>
        <v>0</v>
      </c>
      <c r="M43" s="127">
        <f t="shared" si="1"/>
        <v>12955905</v>
      </c>
      <c r="N43" s="129">
        <v>12020405</v>
      </c>
      <c r="O43" s="129">
        <v>82500</v>
      </c>
      <c r="P43" s="129">
        <v>247406.11</v>
      </c>
      <c r="Q43" s="129">
        <v>329906.11</v>
      </c>
      <c r="R43" s="130">
        <v>11690498.890000001</v>
      </c>
      <c r="S43" s="130"/>
      <c r="T43" s="130"/>
      <c r="U43" s="138">
        <v>0</v>
      </c>
      <c r="W43" s="133"/>
      <c r="X43" s="134"/>
      <c r="Y43" s="135"/>
      <c r="Z43" s="135"/>
      <c r="AA43" s="135"/>
    </row>
    <row r="44" spans="2:27" ht="18" customHeight="1">
      <c r="B44" s="122"/>
      <c r="C44" s="123">
        <v>38</v>
      </c>
      <c r="D44" s="124">
        <v>4.3133363884342613</v>
      </c>
      <c r="E44" s="124">
        <v>4.2770086483112078</v>
      </c>
      <c r="F44" s="124"/>
      <c r="G44" s="125" t="s">
        <v>159</v>
      </c>
      <c r="H44" s="136" t="s">
        <v>157</v>
      </c>
      <c r="I44" s="137">
        <v>1874000</v>
      </c>
      <c r="J44" s="128">
        <f>+'rpt 1'!AO58</f>
        <v>7291000</v>
      </c>
      <c r="K44" s="156">
        <f>+จัดสรร!AG47+จัดสรร!AI47+จัดสรร!AJ47+จัดสรร!AK47+จัดสรร!AL47+จัดสรร!AM47+จัดสรร!AN47+จัดสรร!AO47+จัดสรร!AP47+จัดสรร!AQ47+จัดสรร!AR47+จัดสรร!AT47+จัดสรร!AU47+จัดสรร!AV47</f>
        <v>964435</v>
      </c>
      <c r="L44" s="156">
        <f>+จัดสรร!AH47+จัดสรร!WR47</f>
        <v>50310</v>
      </c>
      <c r="M44" s="127">
        <f t="shared" si="1"/>
        <v>10179745</v>
      </c>
      <c r="N44" s="129">
        <v>9242845</v>
      </c>
      <c r="O44" s="129">
        <v>107500</v>
      </c>
      <c r="P44" s="129">
        <v>287817.28000000003</v>
      </c>
      <c r="Q44" s="129">
        <v>395317.28</v>
      </c>
      <c r="R44" s="130">
        <v>8847527.7200000007</v>
      </c>
      <c r="S44" s="130"/>
      <c r="T44" s="130"/>
      <c r="U44" s="138">
        <v>0</v>
      </c>
      <c r="W44" s="133"/>
      <c r="X44" s="134"/>
      <c r="Y44" s="135"/>
      <c r="Z44" s="135"/>
      <c r="AA44" s="135"/>
    </row>
    <row r="45" spans="2:27" ht="18" customHeight="1">
      <c r="B45" s="122"/>
      <c r="C45" s="123">
        <v>39</v>
      </c>
      <c r="D45" s="124">
        <v>15.892841807909603</v>
      </c>
      <c r="E45" s="124">
        <v>13.760905642532911</v>
      </c>
      <c r="F45" s="124"/>
      <c r="G45" s="125" t="s">
        <v>162</v>
      </c>
      <c r="H45" s="136" t="s">
        <v>160</v>
      </c>
      <c r="I45" s="137">
        <v>1732200</v>
      </c>
      <c r="J45" s="128">
        <f>+'rpt 1'!AO59</f>
        <v>391800</v>
      </c>
      <c r="K45" s="156">
        <f>+จัดสรร!AG48+จัดสรร!AI48+จัดสรร!AJ48+จัดสรร!AK48+จัดสรร!AL48+จัดสรร!AM48+จัดสรร!AN48+จัดสรร!AO48+จัดสรร!AP48+จัดสรร!AQ48+จัดสรร!AR48+จัดสรร!AT48+จัดสรร!AU48+จัดสรร!AV48</f>
        <v>973535</v>
      </c>
      <c r="L45" s="156">
        <f>+จัดสรร!AH48+จัดสรร!WR48</f>
        <v>221430</v>
      </c>
      <c r="M45" s="127">
        <f t="shared" si="1"/>
        <v>3318965</v>
      </c>
      <c r="N45" s="129">
        <v>2453065</v>
      </c>
      <c r="O45" s="129">
        <v>0</v>
      </c>
      <c r="P45" s="129">
        <v>337563.95999999996</v>
      </c>
      <c r="Q45" s="129">
        <v>337563.95999999996</v>
      </c>
      <c r="R45" s="130">
        <v>2115501.04</v>
      </c>
      <c r="S45" s="130"/>
      <c r="T45" s="130"/>
      <c r="U45" s="138">
        <v>0</v>
      </c>
      <c r="W45" s="133"/>
      <c r="X45" s="134"/>
      <c r="Y45" s="135"/>
      <c r="Z45" s="135"/>
      <c r="AA45" s="135"/>
    </row>
    <row r="46" spans="2:27" ht="18" customHeight="1">
      <c r="B46" s="122"/>
      <c r="C46" s="123">
        <v>40</v>
      </c>
      <c r="D46" s="124">
        <v>15.142068247739292</v>
      </c>
      <c r="E46" s="124">
        <v>15.697215638553022</v>
      </c>
      <c r="F46" s="124"/>
      <c r="G46" s="125" t="s">
        <v>165</v>
      </c>
      <c r="H46" s="136" t="s">
        <v>163</v>
      </c>
      <c r="I46" s="137">
        <v>2745700</v>
      </c>
      <c r="J46" s="128">
        <f>+'rpt 1'!AO60</f>
        <v>184800</v>
      </c>
      <c r="K46" s="156">
        <f>+จัดสรร!AG49+จัดสรร!AI49+จัดสรร!AJ49+จัดสรร!AK49+จัดสรร!AL49+จัดสรร!AM49+จัดสรร!AN49+จัดสรร!AO49+จัดสรร!AP49+จัดสรร!AQ49+จัดสรร!AR49+จัดสรร!AT49+จัดสรร!AU49+จัดสรร!AV49</f>
        <v>1025590</v>
      </c>
      <c r="L46" s="156">
        <f>+จัดสรร!AH49+จัดสรร!WR49</f>
        <v>243570</v>
      </c>
      <c r="M46" s="127">
        <f t="shared" si="1"/>
        <v>4199660</v>
      </c>
      <c r="N46" s="129">
        <v>2826860</v>
      </c>
      <c r="O46" s="129">
        <v>92805.82</v>
      </c>
      <c r="P46" s="129">
        <v>350932.49</v>
      </c>
      <c r="Q46" s="129">
        <v>443738.31</v>
      </c>
      <c r="R46" s="130">
        <v>2383121.69</v>
      </c>
      <c r="S46" s="130"/>
      <c r="T46" s="130"/>
      <c r="U46" s="138">
        <v>0</v>
      </c>
      <c r="W46" s="133"/>
      <c r="X46" s="134"/>
      <c r="Y46" s="135"/>
      <c r="Z46" s="135"/>
      <c r="AA46" s="135"/>
    </row>
    <row r="47" spans="2:27" ht="18" customHeight="1">
      <c r="B47" s="122"/>
      <c r="C47" s="123">
        <v>41</v>
      </c>
      <c r="D47" s="124">
        <v>16.995680034873583</v>
      </c>
      <c r="E47" s="124">
        <v>20.856495573327628</v>
      </c>
      <c r="F47" s="124"/>
      <c r="G47" s="125" t="s">
        <v>168</v>
      </c>
      <c r="H47" s="136" t="s">
        <v>166</v>
      </c>
      <c r="I47" s="137">
        <v>1558000</v>
      </c>
      <c r="J47" s="128">
        <f>+'rpt 1'!AO61</f>
        <v>47800</v>
      </c>
      <c r="K47" s="156">
        <f>+จัดสรร!AG50+จัดสรร!AI50+จัดสรร!AJ50+จัดสรร!AK50+จัดสรร!AL50+จัดสรร!AM50+จัดสรร!AN50+จัดสรร!AO50+จัดสรร!AP50+จัดสรร!AQ50+จัดสรร!AR50+จัดสรร!AT50+จัดสรร!AU50+จัดสรร!AV50</f>
        <v>279655</v>
      </c>
      <c r="L47" s="156">
        <f>+จัดสรร!AH50+จัดสรร!WR50</f>
        <v>201990</v>
      </c>
      <c r="M47" s="127">
        <f t="shared" si="1"/>
        <v>2087445</v>
      </c>
      <c r="N47" s="129">
        <v>1308545</v>
      </c>
      <c r="O47" s="129">
        <v>0</v>
      </c>
      <c r="P47" s="129">
        <v>272916.63</v>
      </c>
      <c r="Q47" s="129">
        <v>272916.63</v>
      </c>
      <c r="R47" s="130">
        <v>1035628.37</v>
      </c>
      <c r="S47" s="130"/>
      <c r="T47" s="130"/>
      <c r="U47" s="138">
        <v>0</v>
      </c>
      <c r="W47" s="133"/>
      <c r="X47" s="134"/>
      <c r="Y47" s="135"/>
      <c r="Z47" s="135"/>
      <c r="AA47" s="135"/>
    </row>
    <row r="48" spans="2:27" ht="18" customHeight="1">
      <c r="B48" s="122"/>
      <c r="C48" s="123">
        <v>42</v>
      </c>
      <c r="D48" s="124">
        <v>26.591845465898555</v>
      </c>
      <c r="E48" s="124">
        <v>24.800519237524863</v>
      </c>
      <c r="F48" s="124"/>
      <c r="G48" s="125" t="s">
        <v>171</v>
      </c>
      <c r="H48" s="136" t="s">
        <v>169</v>
      </c>
      <c r="I48" s="137">
        <v>2242900</v>
      </c>
      <c r="J48" s="128">
        <f>+'rpt 1'!AO62</f>
        <v>239400</v>
      </c>
      <c r="K48" s="156">
        <f>+จัดสรร!AG51+จัดสรร!AI51+จัดสรร!AJ51+จัดสรร!AK51+จัดสรร!AL51+จัดสรร!AM51+จัดสรร!AN51+จัดสรร!AO51+จัดสรร!AP51+จัดสรร!AQ51+จัดสรร!AR51+จัดสรร!AT51+จัดสรร!AU51+จัดสรร!AV51</f>
        <v>975325</v>
      </c>
      <c r="L48" s="156">
        <f>+จัดสรร!AH51+จัดสรร!WR51</f>
        <v>279450</v>
      </c>
      <c r="M48" s="127">
        <f t="shared" si="1"/>
        <v>3737075</v>
      </c>
      <c r="N48" s="129">
        <v>2661595</v>
      </c>
      <c r="O48" s="129">
        <v>111100</v>
      </c>
      <c r="P48" s="129">
        <v>548989.37999999989</v>
      </c>
      <c r="Q48" s="129">
        <v>660089.37999999989</v>
      </c>
      <c r="R48" s="130">
        <v>2001505.62</v>
      </c>
      <c r="S48" s="130"/>
      <c r="T48" s="130"/>
      <c r="U48" s="138">
        <v>0</v>
      </c>
      <c r="W48" s="133"/>
      <c r="X48" s="134"/>
      <c r="Y48" s="135"/>
      <c r="Z48" s="135"/>
      <c r="AA48" s="135"/>
    </row>
    <row r="49" spans="2:27" ht="18" customHeight="1">
      <c r="B49" s="122"/>
      <c r="C49" s="123">
        <v>43</v>
      </c>
      <c r="D49" s="124">
        <v>24.540037905159746</v>
      </c>
      <c r="E49" s="124">
        <v>22.113066042092534</v>
      </c>
      <c r="F49" s="124"/>
      <c r="G49" s="125" t="s">
        <v>174</v>
      </c>
      <c r="H49" s="136" t="s">
        <v>172</v>
      </c>
      <c r="I49" s="137">
        <v>2346000</v>
      </c>
      <c r="J49" s="128">
        <f>+'rpt 1'!AO63</f>
        <v>239400</v>
      </c>
      <c r="K49" s="156">
        <f>+จัดสรร!AG52+จัดสรร!AI52+จัดสรร!AJ52+จัดสรร!AK52+จัดสรร!AL52+จัดสรร!AM52+จัดสรร!AN52+จัดสรร!AO52+จัดสรร!AP52+จัดสรร!AQ52+จัดสรร!AR52+จัดสรร!AT52+จัดสรร!AU52+จัดสรร!AV52</f>
        <v>1195325</v>
      </c>
      <c r="L49" s="156">
        <f>+จัดสรร!AH52+จัดสรร!WR52</f>
        <v>261330</v>
      </c>
      <c r="M49" s="127">
        <f t="shared" si="1"/>
        <v>4042055</v>
      </c>
      <c r="N49" s="129">
        <v>2869155</v>
      </c>
      <c r="O49" s="129">
        <v>133875</v>
      </c>
      <c r="P49" s="129">
        <v>500583.14</v>
      </c>
      <c r="Q49" s="129">
        <v>634458.14</v>
      </c>
      <c r="R49" s="130">
        <v>2234696.86</v>
      </c>
      <c r="S49" s="130"/>
      <c r="T49" s="130"/>
      <c r="U49" s="138">
        <v>0</v>
      </c>
      <c r="W49" s="133"/>
      <c r="X49" s="134"/>
      <c r="Y49" s="135"/>
      <c r="Z49" s="135"/>
      <c r="AA49" s="135"/>
    </row>
    <row r="50" spans="2:27" ht="18" customHeight="1">
      <c r="B50" s="122"/>
      <c r="C50" s="123">
        <v>44</v>
      </c>
      <c r="D50" s="124">
        <v>19.465919303071985</v>
      </c>
      <c r="E50" s="124">
        <v>18.098221517422481</v>
      </c>
      <c r="F50" s="124"/>
      <c r="G50" s="125" t="s">
        <v>177</v>
      </c>
      <c r="H50" s="136" t="s">
        <v>175</v>
      </c>
      <c r="I50" s="137">
        <v>2181000</v>
      </c>
      <c r="J50" s="128">
        <f>+'rpt 1'!AO64</f>
        <v>0</v>
      </c>
      <c r="K50" s="156">
        <f>+จัดสรร!AG53+จัดสรร!AI53+จัดสรร!AJ53+จัดสรร!AK53+จัดสรร!AL53+จัดสรร!AM53+จัดสรร!AN53+จัดสรร!AO53+จัดสรร!AP53+จัดสรร!AQ53+จัดสรร!AR53+จัดสรร!AT53+จัดสรร!AU53+จัดสรร!AV53</f>
        <v>1076295</v>
      </c>
      <c r="L50" s="156">
        <f>+จัดสรร!AH53+จัดสรร!WR53</f>
        <v>178925</v>
      </c>
      <c r="M50" s="127">
        <f t="shared" si="1"/>
        <v>3436220</v>
      </c>
      <c r="N50" s="129">
        <v>2345820</v>
      </c>
      <c r="O50" s="129">
        <v>0</v>
      </c>
      <c r="P50" s="129">
        <v>424551.7</v>
      </c>
      <c r="Q50" s="129">
        <v>424551.7</v>
      </c>
      <c r="R50" s="130">
        <v>1921268.3</v>
      </c>
      <c r="S50" s="130"/>
      <c r="T50" s="130"/>
      <c r="U50" s="138">
        <v>0</v>
      </c>
      <c r="W50" s="133"/>
      <c r="X50" s="134"/>
      <c r="Y50" s="135"/>
      <c r="Z50" s="135"/>
      <c r="AA50" s="135"/>
    </row>
    <row r="51" spans="2:27" ht="18" customHeight="1">
      <c r="B51" s="122"/>
      <c r="C51" s="123">
        <v>45</v>
      </c>
      <c r="D51" s="124">
        <v>17.660262349326398</v>
      </c>
      <c r="E51" s="124">
        <v>19.071489463797114</v>
      </c>
      <c r="F51" s="124"/>
      <c r="G51" s="125" t="s">
        <v>180</v>
      </c>
      <c r="H51" s="136" t="s">
        <v>178</v>
      </c>
      <c r="I51" s="137">
        <v>1854900</v>
      </c>
      <c r="J51" s="128">
        <f>+'rpt 1'!AO65</f>
        <v>260600</v>
      </c>
      <c r="K51" s="156">
        <f>+จัดสรร!AG54+จัดสรร!AI54+จัดสรร!AJ54+จัดสรร!AK54+จัดสรร!AL54+จัดสรร!AM54+จัดสรร!AN54+จัดสรร!AO54+จัดสรร!AP54+จัดสรร!AQ54+จัดสรร!AR54+จัดสรร!AT54+จัดสรร!AU54+จัดสรร!AV54</f>
        <v>506860</v>
      </c>
      <c r="L51" s="156">
        <f>+จัดสรร!AH54+จัดสรร!WR54</f>
        <v>264000</v>
      </c>
      <c r="M51" s="127">
        <f t="shared" si="1"/>
        <v>2886360</v>
      </c>
      <c r="N51" s="129">
        <v>1958960</v>
      </c>
      <c r="O51" s="129">
        <v>0</v>
      </c>
      <c r="P51" s="129">
        <v>373602.85</v>
      </c>
      <c r="Q51" s="129">
        <v>373602.85</v>
      </c>
      <c r="R51" s="130">
        <v>1585357.15</v>
      </c>
      <c r="S51" s="130"/>
      <c r="T51" s="130"/>
      <c r="U51" s="138">
        <v>0</v>
      </c>
      <c r="W51" s="133"/>
      <c r="X51" s="134"/>
      <c r="Y51" s="135"/>
      <c r="Z51" s="135"/>
      <c r="AA51" s="135"/>
    </row>
    <row r="52" spans="2:27" ht="18" customHeight="1">
      <c r="B52" s="122"/>
      <c r="C52" s="123">
        <v>46</v>
      </c>
      <c r="D52" s="124">
        <v>18.906368183645213</v>
      </c>
      <c r="E52" s="124">
        <v>18.789824446468423</v>
      </c>
      <c r="F52" s="124"/>
      <c r="G52" s="125" t="s">
        <v>183</v>
      </c>
      <c r="H52" s="136" t="s">
        <v>181</v>
      </c>
      <c r="I52" s="137">
        <v>2053100</v>
      </c>
      <c r="J52" s="128">
        <f>+'rpt 1'!AO66</f>
        <v>186000</v>
      </c>
      <c r="K52" s="156">
        <f>+จัดสรร!AG55+จัดสรร!AI55+จัดสรร!AJ55+จัดสรร!AK55+จัดสรร!AL55+จัดสรร!AM55+จัดสรร!AN55+จัดสรร!AO55+จัดสรร!AP55+จัดสรร!AQ55+จัดสรร!AR55+จัดสรร!AT55+จัดสรร!AU55+จัดสรร!AV55</f>
        <v>758465</v>
      </c>
      <c r="L52" s="156">
        <f>+จัดสรร!AH55+จัดสรร!WR55</f>
        <v>236003</v>
      </c>
      <c r="M52" s="127">
        <f t="shared" si="1"/>
        <v>3233568</v>
      </c>
      <c r="N52" s="129">
        <v>2252988</v>
      </c>
      <c r="O52" s="129">
        <v>0</v>
      </c>
      <c r="P52" s="129">
        <v>423332.49</v>
      </c>
      <c r="Q52" s="129">
        <v>423332.49</v>
      </c>
      <c r="R52" s="130">
        <v>1829655.51</v>
      </c>
      <c r="S52" s="130"/>
      <c r="T52" s="130"/>
      <c r="U52" s="138">
        <v>0</v>
      </c>
      <c r="W52" s="133"/>
      <c r="X52" s="134"/>
      <c r="Y52" s="135"/>
      <c r="Z52" s="135"/>
      <c r="AA52" s="135"/>
    </row>
    <row r="53" spans="2:27" ht="18" customHeight="1">
      <c r="B53" s="122"/>
      <c r="C53" s="123">
        <v>47</v>
      </c>
      <c r="D53" s="124">
        <v>29.617336820359547</v>
      </c>
      <c r="E53" s="124">
        <v>26.125817808192625</v>
      </c>
      <c r="F53" s="124"/>
      <c r="G53" s="125" t="s">
        <v>186</v>
      </c>
      <c r="H53" s="136" t="s">
        <v>184</v>
      </c>
      <c r="I53" s="137">
        <v>2200100</v>
      </c>
      <c r="J53" s="128">
        <f>+'rpt 1'!AO67</f>
        <v>75000</v>
      </c>
      <c r="K53" s="156">
        <f>+จัดสรร!AG56+จัดสรร!AI56+จัดสรร!AJ56+จัดสรร!AK56+จัดสรร!AL56+จัดสรร!AM56+จัดสรร!AN56+จัดสรร!AO56+จัดสรร!AP56+จัดสรร!AQ56+จัดสรร!AR56+จัดสรร!AT56+จัดสรร!AU56+จัดสรร!AV56</f>
        <v>1129430</v>
      </c>
      <c r="L53" s="156">
        <f>+จัดสรร!AH56+จัดสรร!WR56</f>
        <v>274620</v>
      </c>
      <c r="M53" s="127">
        <f t="shared" si="1"/>
        <v>3679150</v>
      </c>
      <c r="N53" s="129">
        <v>2579150</v>
      </c>
      <c r="O53" s="129">
        <v>268264.09999999998</v>
      </c>
      <c r="P53" s="129">
        <v>405559.93</v>
      </c>
      <c r="Q53" s="129">
        <v>673824.03</v>
      </c>
      <c r="R53" s="130">
        <v>1905325.97</v>
      </c>
      <c r="S53" s="130"/>
      <c r="T53" s="130"/>
      <c r="U53" s="138">
        <v>0</v>
      </c>
      <c r="W53" s="133"/>
      <c r="X53" s="134"/>
      <c r="Y53" s="135"/>
      <c r="Z53" s="135"/>
      <c r="AA53" s="135"/>
    </row>
    <row r="54" spans="2:27" ht="18" customHeight="1">
      <c r="B54" s="122"/>
      <c r="C54" s="123">
        <v>48</v>
      </c>
      <c r="D54" s="124">
        <v>23.506006908148887</v>
      </c>
      <c r="E54" s="124">
        <v>32.855892208835854</v>
      </c>
      <c r="F54" s="124"/>
      <c r="G54" s="125" t="s">
        <v>189</v>
      </c>
      <c r="H54" s="136" t="s">
        <v>187</v>
      </c>
      <c r="I54" s="137">
        <v>2124700</v>
      </c>
      <c r="J54" s="128">
        <f>+'rpt 1'!AO68</f>
        <v>75600</v>
      </c>
      <c r="K54" s="156">
        <f>+จัดสรร!AG57+จัดสรร!AI57+จัดสรร!AJ57+จัดสรร!AK57+จัดสรร!AL57+จัดสรร!AM57+จัดสรร!AN57+จัดสรร!AO57+จัดสรร!AP57+จัดสรร!AQ57+จัดสรร!AR57+จัดสรร!AT57+จัดสรร!AU57+จัดสรร!AV57</f>
        <v>245055</v>
      </c>
      <c r="L54" s="156">
        <f>+จัดสรร!AH57+จัดสรร!WR57</f>
        <v>191100</v>
      </c>
      <c r="M54" s="127">
        <f t="shared" si="1"/>
        <v>2636455</v>
      </c>
      <c r="N54" s="129">
        <v>1574155</v>
      </c>
      <c r="O54" s="129">
        <v>110520</v>
      </c>
      <c r="P54" s="129">
        <v>406682.67</v>
      </c>
      <c r="Q54" s="129">
        <v>517202.67</v>
      </c>
      <c r="R54" s="130">
        <v>1056952.33</v>
      </c>
      <c r="S54" s="130"/>
      <c r="T54" s="130"/>
      <c r="U54" s="138">
        <v>0</v>
      </c>
      <c r="W54" s="133"/>
      <c r="X54" s="134"/>
      <c r="Y54" s="135"/>
      <c r="Z54" s="135"/>
      <c r="AA54" s="135"/>
    </row>
    <row r="55" spans="2:27" ht="18" customHeight="1">
      <c r="B55" s="122"/>
      <c r="C55" s="123">
        <v>49</v>
      </c>
      <c r="D55" s="124">
        <v>29.741347925749473</v>
      </c>
      <c r="E55" s="124">
        <v>26.434002603791118</v>
      </c>
      <c r="F55" s="124"/>
      <c r="G55" s="125" t="s">
        <v>192</v>
      </c>
      <c r="H55" s="136" t="s">
        <v>190</v>
      </c>
      <c r="I55" s="137">
        <v>1991600</v>
      </c>
      <c r="J55" s="128">
        <f>+'rpt 1'!AO69</f>
        <v>233300</v>
      </c>
      <c r="K55" s="156">
        <f>+จัดสรร!AG58+จัดสรร!AI58+จัดสรร!AJ58+จัดสรร!AK58+จัดสรร!AL58+จัดสรร!AM58+จัดสรร!AN58+จัดสรร!AO58+จัดสรร!AP58+จัดสรร!AQ58+จัดสรร!AR58+จัดสรร!AT58+จัดสรร!AU58+จัดสรร!AV58</f>
        <v>1028375</v>
      </c>
      <c r="L55" s="156">
        <f>+จัดสรร!AH58+จัดสรร!WR58</f>
        <v>245698</v>
      </c>
      <c r="M55" s="127">
        <f t="shared" si="1"/>
        <v>3498973</v>
      </c>
      <c r="N55" s="129">
        <v>2503273</v>
      </c>
      <c r="O55" s="129">
        <v>113875</v>
      </c>
      <c r="P55" s="129">
        <v>547840.25</v>
      </c>
      <c r="Q55" s="129">
        <v>661715.25</v>
      </c>
      <c r="R55" s="130">
        <v>1841557.75</v>
      </c>
      <c r="S55" s="130"/>
      <c r="T55" s="130"/>
      <c r="U55" s="138">
        <v>0</v>
      </c>
      <c r="W55" s="133"/>
      <c r="X55" s="134"/>
      <c r="Y55" s="135"/>
      <c r="Z55" s="135"/>
      <c r="AA55" s="135"/>
    </row>
    <row r="56" spans="2:27" ht="18" customHeight="1">
      <c r="B56" s="122"/>
      <c r="C56" s="123">
        <v>50</v>
      </c>
      <c r="D56" s="124">
        <v>21.841895737662508</v>
      </c>
      <c r="E56" s="124">
        <v>24.276536704420064</v>
      </c>
      <c r="F56" s="124"/>
      <c r="G56" s="125" t="s">
        <v>66</v>
      </c>
      <c r="H56" s="136" t="s">
        <v>64</v>
      </c>
      <c r="I56" s="137">
        <v>1326800</v>
      </c>
      <c r="J56" s="128">
        <f>+'rpt 1'!AO27</f>
        <v>219300</v>
      </c>
      <c r="K56" s="156">
        <f>+จัดสรร!AG59+จัดสรร!AI59+จัดสรร!AJ59+จัดสรร!AK59+จัดสรร!AL59+จัดสรร!AM59+จัดสรร!AN59+จัดสรร!AO59+จัดสรร!AP59+จัดสรร!AQ59+จัดสรร!AR59+จัดสรร!AT59+จัดสรร!AU59+จัดสรร!AV59</f>
        <v>387955</v>
      </c>
      <c r="L56" s="156">
        <f>+จัดสรร!AH59+จัดสรร!WR59</f>
        <v>120390</v>
      </c>
      <c r="M56" s="127">
        <f t="shared" si="1"/>
        <v>2054445</v>
      </c>
      <c r="N56" s="129">
        <v>1391045</v>
      </c>
      <c r="O56" s="129">
        <v>25006.02</v>
      </c>
      <c r="P56" s="129">
        <v>312691.53000000003</v>
      </c>
      <c r="Q56" s="129">
        <v>337697.55000000005</v>
      </c>
      <c r="R56" s="130">
        <v>1053347.45</v>
      </c>
      <c r="S56" s="130"/>
      <c r="T56" s="130"/>
      <c r="U56" s="138">
        <v>0</v>
      </c>
      <c r="W56" s="133"/>
      <c r="X56" s="134"/>
      <c r="Y56" s="135"/>
      <c r="Z56" s="135"/>
      <c r="AA56" s="135"/>
    </row>
    <row r="57" spans="2:27" ht="18" customHeight="1">
      <c r="B57" s="122"/>
      <c r="C57" s="123">
        <v>51</v>
      </c>
      <c r="D57" s="124">
        <v>8.6340782375665608</v>
      </c>
      <c r="E57" s="124">
        <v>8.8365251728245191</v>
      </c>
      <c r="F57" s="124"/>
      <c r="G57" s="125" t="s">
        <v>69</v>
      </c>
      <c r="H57" s="136" t="s">
        <v>67</v>
      </c>
      <c r="I57" s="137">
        <v>2470000</v>
      </c>
      <c r="J57" s="128">
        <f>+'rpt 1'!AO28</f>
        <v>403300</v>
      </c>
      <c r="K57" s="156">
        <f>+จัดสรร!AG60+จัดสรร!AI60+จัดสรร!AJ60+จัดสรร!AK60+จัดสรร!AL60+จัดสรร!AM60+จัดสรร!AN60+จัดสรร!AO60+จัดสรร!AP60+จัดสรร!AQ60+จัดสรร!AR60+จัดสรร!AT60+จัดสรร!AU60+จัดสรร!AV60</f>
        <v>903030</v>
      </c>
      <c r="L57" s="156">
        <f>+จัดสรร!AH60+จัดสรร!WR60</f>
        <v>266142</v>
      </c>
      <c r="M57" s="127">
        <f t="shared" si="1"/>
        <v>4042472</v>
      </c>
      <c r="N57" s="129">
        <v>2807472</v>
      </c>
      <c r="O57" s="129">
        <v>0</v>
      </c>
      <c r="P57" s="129">
        <v>248082.96999999997</v>
      </c>
      <c r="Q57" s="129">
        <v>248082.96999999997</v>
      </c>
      <c r="R57" s="130">
        <v>2559389.0300000003</v>
      </c>
      <c r="S57" s="130"/>
      <c r="T57" s="130"/>
      <c r="U57" s="138">
        <v>0</v>
      </c>
      <c r="W57" s="133"/>
      <c r="X57" s="134"/>
      <c r="Y57" s="135"/>
      <c r="Z57" s="135"/>
      <c r="AA57" s="135"/>
    </row>
    <row r="58" spans="2:27" ht="18" customHeight="1">
      <c r="B58" s="122"/>
      <c r="C58" s="123">
        <v>52</v>
      </c>
      <c r="D58" s="124">
        <v>16.164114531007396</v>
      </c>
      <c r="E58" s="124">
        <v>18.201824492839325</v>
      </c>
      <c r="F58" s="124"/>
      <c r="G58" s="125" t="s">
        <v>72</v>
      </c>
      <c r="H58" s="136" t="s">
        <v>70</v>
      </c>
      <c r="I58" s="137">
        <v>2351700</v>
      </c>
      <c r="J58" s="128">
        <f>+'rpt 1'!AO29</f>
        <v>933000</v>
      </c>
      <c r="K58" s="156">
        <f>+จัดสรร!AG61+จัดสรร!AI61+จัดสรร!AJ61+จัดสรร!AK61+จัดสรร!AL61+จัดสรร!AM61+จัดสรร!AN61+จัดสรร!AO61+จัดสรร!AP61+จัดสรร!AQ61+จัดสรร!AR61+จัดสรร!AT61+จัดสรร!AU61+จัดสรร!AV61</f>
        <v>757145</v>
      </c>
      <c r="L58" s="156">
        <f>+จัดสรร!AH61+จัดสรร!WR61</f>
        <v>51030</v>
      </c>
      <c r="M58" s="127">
        <f t="shared" si="1"/>
        <v>4092875</v>
      </c>
      <c r="N58" s="129">
        <v>2916975</v>
      </c>
      <c r="O58" s="129">
        <v>155000</v>
      </c>
      <c r="P58" s="129">
        <v>375942.66999999993</v>
      </c>
      <c r="Q58" s="129">
        <v>530942.66999999993</v>
      </c>
      <c r="R58" s="130">
        <v>2386032.33</v>
      </c>
      <c r="S58" s="130"/>
      <c r="T58" s="130"/>
      <c r="U58" s="138">
        <v>0</v>
      </c>
      <c r="W58" s="133"/>
      <c r="X58" s="134"/>
      <c r="Y58" s="135"/>
      <c r="Z58" s="135"/>
      <c r="AA58" s="135"/>
    </row>
    <row r="59" spans="2:27" ht="18" customHeight="1">
      <c r="B59" s="122"/>
      <c r="C59" s="123">
        <v>53</v>
      </c>
      <c r="D59" s="124">
        <v>28.302702167182662</v>
      </c>
      <c r="E59" s="124">
        <v>32.645341084800719</v>
      </c>
      <c r="F59" s="124"/>
      <c r="G59" s="125" t="s">
        <v>75</v>
      </c>
      <c r="H59" s="136" t="s">
        <v>73</v>
      </c>
      <c r="I59" s="137">
        <v>1468000</v>
      </c>
      <c r="J59" s="128">
        <f>+'rpt 1'!AO30</f>
        <v>147000</v>
      </c>
      <c r="K59" s="156">
        <f>+จัดสรร!AG62+จัดสรร!AI62+จัดสรร!AJ62+จัดสรร!AK62+จัดสรร!AL62+จัดสรร!AM62+จัดสรร!AN62+จัดสรร!AO62+จัดสรร!AP62+จัดสรร!AQ62+จัดสรร!AR62+จัดสรร!AT62+จัดสรร!AU62+จัดสรร!AV62</f>
        <v>267405</v>
      </c>
      <c r="L59" s="156">
        <f>+จัดสรร!AH62+จัดสรร!WR62</f>
        <v>251760</v>
      </c>
      <c r="M59" s="127">
        <f t="shared" si="1"/>
        <v>2134165</v>
      </c>
      <c r="N59" s="129">
        <v>1400165</v>
      </c>
      <c r="O59" s="129">
        <v>98975</v>
      </c>
      <c r="P59" s="129">
        <v>358113.64</v>
      </c>
      <c r="Q59" s="129">
        <v>457088.64</v>
      </c>
      <c r="R59" s="130">
        <v>943076.36</v>
      </c>
      <c r="S59" s="130"/>
      <c r="T59" s="130"/>
      <c r="U59" s="138">
        <v>0</v>
      </c>
      <c r="W59" s="133"/>
      <c r="X59" s="134"/>
      <c r="Y59" s="135"/>
      <c r="Z59" s="135"/>
      <c r="AA59" s="135"/>
    </row>
    <row r="60" spans="2:27" ht="18" customHeight="1">
      <c r="B60" s="122"/>
      <c r="C60" s="123">
        <v>54</v>
      </c>
      <c r="D60" s="124">
        <v>20.26284176109138</v>
      </c>
      <c r="E60" s="124">
        <v>27.941849120993162</v>
      </c>
      <c r="F60" s="124"/>
      <c r="G60" s="125" t="s">
        <v>78</v>
      </c>
      <c r="H60" s="136" t="s">
        <v>76</v>
      </c>
      <c r="I60" s="137">
        <v>1547900</v>
      </c>
      <c r="J60" s="128">
        <f>+'rpt 1'!AO31</f>
        <v>226000</v>
      </c>
      <c r="K60" s="156">
        <f>+จัดสรร!AG63+จัดสรร!AI63+จัดสรร!AJ63+จัดสรร!AK63+จัดสรร!AL63+จัดสรร!AM63+จัดสรร!AN63+จัดสรร!AO63+จัดสรร!AP63+จัดสรร!AQ63+จัดสรร!AR63+จัดสรร!AT63+จัดสรร!AU63+จัดสรร!AV63</f>
        <v>160095</v>
      </c>
      <c r="L60" s="156">
        <f>+จัดสรร!AH63+จัดสรร!WR63</f>
        <v>126300</v>
      </c>
      <c r="M60" s="127">
        <f t="shared" si="1"/>
        <v>2060295</v>
      </c>
      <c r="N60" s="129">
        <v>1286395</v>
      </c>
      <c r="O60" s="129">
        <v>102500</v>
      </c>
      <c r="P60" s="129">
        <v>256942.55</v>
      </c>
      <c r="Q60" s="129">
        <v>359442.55</v>
      </c>
      <c r="R60" s="130">
        <v>926952.45</v>
      </c>
      <c r="S60" s="130"/>
      <c r="T60" s="130"/>
      <c r="U60" s="138">
        <v>0</v>
      </c>
      <c r="W60" s="133"/>
      <c r="X60" s="134"/>
      <c r="Y60" s="135"/>
      <c r="Z60" s="135"/>
      <c r="AA60" s="135"/>
    </row>
    <row r="61" spans="2:27" ht="18" customHeight="1">
      <c r="B61" s="122"/>
      <c r="C61" s="123">
        <v>55</v>
      </c>
      <c r="D61" s="124">
        <v>32.898111365869639</v>
      </c>
      <c r="E61" s="124">
        <v>43.386091456513661</v>
      </c>
      <c r="F61" s="124"/>
      <c r="G61" s="125" t="s">
        <v>81</v>
      </c>
      <c r="H61" s="136" t="s">
        <v>79</v>
      </c>
      <c r="I61" s="137">
        <v>1379500</v>
      </c>
      <c r="J61" s="128">
        <f>+'rpt 1'!AO32</f>
        <v>147000</v>
      </c>
      <c r="K61" s="156">
        <f>+จัดสรร!AG64+จัดสรร!AI64+จัดสรร!AJ64+จัดสรร!AK64+จัดสรร!AL64+จัดสรร!AM64+จัดสรร!AN64+จัดสรร!AO64+จัดสรร!AP64+จัดสรร!AQ64+จัดสรร!AR64+จัดสรร!AT64+จัดสรร!AU64+จัดสรร!AV64</f>
        <v>205510</v>
      </c>
      <c r="L61" s="156">
        <f>+จัดสรร!AH64+จัดสรร!WR64</f>
        <v>115080</v>
      </c>
      <c r="M61" s="127">
        <f t="shared" si="1"/>
        <v>1847090</v>
      </c>
      <c r="N61" s="129">
        <v>1157490</v>
      </c>
      <c r="O61" s="129">
        <v>124750</v>
      </c>
      <c r="P61" s="129">
        <v>377439.67</v>
      </c>
      <c r="Q61" s="129">
        <v>502189.67</v>
      </c>
      <c r="R61" s="130">
        <v>655300.33000000007</v>
      </c>
      <c r="S61" s="130"/>
      <c r="T61" s="130"/>
      <c r="U61" s="138">
        <v>0</v>
      </c>
      <c r="W61" s="133"/>
      <c r="X61" s="134"/>
      <c r="Y61" s="135"/>
      <c r="Z61" s="135"/>
      <c r="AA61" s="135"/>
    </row>
    <row r="62" spans="2:27" ht="18" customHeight="1">
      <c r="B62" s="122"/>
      <c r="C62" s="123">
        <v>56</v>
      </c>
      <c r="D62" s="124">
        <v>22.803641272902603</v>
      </c>
      <c r="E62" s="124">
        <v>23.345230356115966</v>
      </c>
      <c r="F62" s="124"/>
      <c r="G62" s="125" t="s">
        <v>195</v>
      </c>
      <c r="H62" s="136" t="s">
        <v>193</v>
      </c>
      <c r="I62" s="137">
        <v>1872200</v>
      </c>
      <c r="J62" s="128">
        <f>+'rpt 1'!AO70</f>
        <v>201800</v>
      </c>
      <c r="K62" s="156">
        <f>+จัดสรร!AG65+จัดสรร!AI65+จัดสรร!AJ65+จัดสรร!AK65+จัดสรร!AL65+จัดสรร!AM65+จัดสรร!AN65+จัดสรร!AO65+จัดสรร!AP65+จัดสรร!AQ65+จัดสรร!AR65+จัดสรร!AT65+จัดสรร!AU65+จัดสรร!AV65</f>
        <v>704425</v>
      </c>
      <c r="L62" s="156">
        <f>+จัดสรร!AH65+จัดสรร!WR65</f>
        <v>183660</v>
      </c>
      <c r="M62" s="127">
        <f t="shared" si="1"/>
        <v>2962085</v>
      </c>
      <c r="N62" s="129">
        <v>2025885</v>
      </c>
      <c r="O62" s="129">
        <v>80000</v>
      </c>
      <c r="P62" s="129">
        <v>392947.51999999996</v>
      </c>
      <c r="Q62" s="129">
        <v>472947.51999999996</v>
      </c>
      <c r="R62" s="130">
        <v>1552937.48</v>
      </c>
      <c r="S62" s="130"/>
      <c r="T62" s="130"/>
      <c r="U62" s="138">
        <v>0</v>
      </c>
      <c r="W62" s="133"/>
      <c r="X62" s="134"/>
      <c r="Y62" s="135"/>
      <c r="Z62" s="135"/>
      <c r="AA62" s="135"/>
    </row>
    <row r="63" spans="2:27" ht="18" customHeight="1">
      <c r="B63" s="122"/>
      <c r="C63" s="123">
        <v>57</v>
      </c>
      <c r="D63" s="124">
        <v>6.1864362695984179E-2</v>
      </c>
      <c r="E63" s="124">
        <v>6.0501453951237112</v>
      </c>
      <c r="F63" s="124"/>
      <c r="G63" s="125" t="s">
        <v>198</v>
      </c>
      <c r="H63" s="136" t="s">
        <v>196</v>
      </c>
      <c r="I63" s="137">
        <v>1878000</v>
      </c>
      <c r="J63" s="128">
        <f>+'rpt 1'!AO71</f>
        <v>5507800</v>
      </c>
      <c r="K63" s="156">
        <f>+จัดสรร!AG66+จัดสรร!AI66+จัดสรร!AJ66+จัดสรร!AK66+จัดสรร!AL66+จัดสรร!AM66+จัดสรร!AN66+จัดสรร!AO66+จัดสรร!AP66+จัดสรร!AQ66+จัดสรร!AR66+จัดสรร!AT66+จัดสรร!AU66+จัดสรร!AV66</f>
        <v>935345</v>
      </c>
      <c r="L63" s="156">
        <f>+จัดสรร!AH66+จัดสรร!WR66</f>
        <v>170034</v>
      </c>
      <c r="M63" s="127">
        <f t="shared" si="1"/>
        <v>8491179</v>
      </c>
      <c r="N63" s="129">
        <v>7552179</v>
      </c>
      <c r="O63" s="129">
        <v>127500</v>
      </c>
      <c r="P63" s="129">
        <v>329417.80999999994</v>
      </c>
      <c r="Q63" s="129">
        <v>456917.80999999994</v>
      </c>
      <c r="R63" s="130">
        <v>7095261.1900000004</v>
      </c>
      <c r="S63" s="130"/>
      <c r="T63" s="130"/>
      <c r="U63" s="138">
        <v>0</v>
      </c>
      <c r="W63" s="133"/>
      <c r="X63" s="134"/>
      <c r="Y63" s="135"/>
      <c r="Z63" s="135"/>
      <c r="AA63" s="135"/>
    </row>
    <row r="64" spans="2:27" ht="18" customHeight="1">
      <c r="B64" s="122"/>
      <c r="C64" s="123">
        <v>58</v>
      </c>
      <c r="D64" s="124">
        <v>33.377748251018055</v>
      </c>
      <c r="E64" s="124">
        <v>42.512469120614952</v>
      </c>
      <c r="F64" s="124"/>
      <c r="G64" s="125" t="s">
        <v>201</v>
      </c>
      <c r="H64" s="136" t="s">
        <v>199</v>
      </c>
      <c r="I64" s="137">
        <v>1741200</v>
      </c>
      <c r="J64" s="128">
        <f>+'rpt 1'!AO72</f>
        <v>174200</v>
      </c>
      <c r="K64" s="156">
        <f>+จัดสรร!AG67+จัดสรร!AI67+จัดสรร!AJ67+จัดสรร!AK67+จัดสรร!AL67+จัดสรร!AM67+จัดสรร!AN67+จัดสรร!AO67+จัดสรร!AP67+จัดสรร!AQ67+จัดสรร!AR67+จัดสรร!AT67+จัดสรร!AU67+จัดสรร!AV67</f>
        <v>303035</v>
      </c>
      <c r="L64" s="156">
        <f>+จัดสรร!AH67+จัดสรร!WR67</f>
        <v>156000</v>
      </c>
      <c r="M64" s="127">
        <f t="shared" si="1"/>
        <v>2374435</v>
      </c>
      <c r="N64" s="129">
        <v>1503835</v>
      </c>
      <c r="O64" s="129">
        <v>274808.57999999996</v>
      </c>
      <c r="P64" s="129">
        <v>364508.81</v>
      </c>
      <c r="Q64" s="129">
        <v>639317.3899999999</v>
      </c>
      <c r="R64" s="130">
        <v>864517.6100000001</v>
      </c>
      <c r="S64" s="130"/>
      <c r="T64" s="130"/>
      <c r="U64" s="138">
        <v>0</v>
      </c>
      <c r="W64" s="133"/>
      <c r="X64" s="134"/>
      <c r="Y64" s="135"/>
      <c r="Z64" s="135"/>
      <c r="AA64" s="135"/>
    </row>
    <row r="65" spans="2:12063" ht="18" customHeight="1">
      <c r="B65" s="122"/>
      <c r="C65" s="123">
        <v>59</v>
      </c>
      <c r="D65" s="124">
        <v>19.426350628603185</v>
      </c>
      <c r="E65" s="124">
        <v>27.60306644624837</v>
      </c>
      <c r="F65" s="124"/>
      <c r="G65" s="125" t="s">
        <v>204</v>
      </c>
      <c r="H65" s="136" t="s">
        <v>202</v>
      </c>
      <c r="I65" s="137">
        <v>1379000</v>
      </c>
      <c r="J65" s="128">
        <f>+'rpt 1'!AO73</f>
        <v>60700</v>
      </c>
      <c r="K65" s="156">
        <f>+จัดสรร!AG68+จัดสรร!AI68+จัดสรร!AJ68+จัดสรร!AK68+จัดสรร!AL68+จัดสรร!AM68+จัดสรร!AN68+จัดสรร!AO68+จัดสรร!AP68+จัดสรร!AQ68+จัดสรร!AR68+จัดสรร!AT68+จัดสรร!AU68+จัดสรร!AV68</f>
        <v>140905</v>
      </c>
      <c r="L65" s="156">
        <f>+จัดสรร!AH68+จัดสรร!WR68</f>
        <v>122220</v>
      </c>
      <c r="M65" s="127">
        <f t="shared" si="1"/>
        <v>1702825</v>
      </c>
      <c r="N65" s="129">
        <v>1013225</v>
      </c>
      <c r="O65" s="129">
        <v>22900</v>
      </c>
      <c r="P65" s="129">
        <v>256781.17</v>
      </c>
      <c r="Q65" s="129">
        <v>279681.17000000004</v>
      </c>
      <c r="R65" s="130">
        <v>733543.83</v>
      </c>
      <c r="S65" s="130"/>
      <c r="T65" s="130"/>
      <c r="U65" s="138">
        <v>0</v>
      </c>
      <c r="W65" s="133"/>
      <c r="X65" s="134"/>
      <c r="Y65" s="135"/>
      <c r="Z65" s="135"/>
      <c r="AA65" s="135"/>
    </row>
    <row r="66" spans="2:12063" ht="18" customHeight="1">
      <c r="B66" s="122"/>
      <c r="C66" s="123">
        <v>60</v>
      </c>
      <c r="D66" s="124">
        <v>25.919304777207348</v>
      </c>
      <c r="E66" s="124">
        <v>25.915394667497356</v>
      </c>
      <c r="F66" s="124"/>
      <c r="G66" s="125" t="s">
        <v>207</v>
      </c>
      <c r="H66" s="136" t="s">
        <v>205</v>
      </c>
      <c r="I66" s="137">
        <v>2388200</v>
      </c>
      <c r="J66" s="128">
        <f>+'rpt 1'!AO74</f>
        <v>163500</v>
      </c>
      <c r="K66" s="156">
        <f>+จัดสรร!AG69+จัดสรร!AI69+จัดสรร!AJ69+จัดสรร!AK69+จัดสรร!AL69+จัดสรร!AM69+จัดสรร!AN69+จัดสรร!AO69+จัดสรร!AP69+จัดสรร!AQ69+จัดสรร!AR69+จัดสรร!AT69+จัดสรร!AU69+จัดสรร!AV69</f>
        <v>959340</v>
      </c>
      <c r="L66" s="156">
        <f>+จัดสรร!AH69+จัดสรร!WR69</f>
        <v>235145</v>
      </c>
      <c r="M66" s="127">
        <f t="shared" si="1"/>
        <v>3746185</v>
      </c>
      <c r="N66" s="129">
        <v>2552085</v>
      </c>
      <c r="O66" s="129">
        <v>30950</v>
      </c>
      <c r="P66" s="129">
        <v>630432.89999999991</v>
      </c>
      <c r="Q66" s="129">
        <v>661382.89999999991</v>
      </c>
      <c r="R66" s="130">
        <v>1890702.1</v>
      </c>
      <c r="S66" s="130"/>
      <c r="T66" s="130"/>
      <c r="U66" s="138">
        <v>0</v>
      </c>
      <c r="W66" s="133"/>
      <c r="X66" s="134"/>
      <c r="Y66" s="135"/>
      <c r="Z66" s="135"/>
      <c r="AA66" s="135"/>
    </row>
    <row r="67" spans="2:12063" ht="18" customHeight="1">
      <c r="B67" s="122"/>
      <c r="C67" s="123">
        <v>61</v>
      </c>
      <c r="D67" s="124">
        <v>14.122683100471656</v>
      </c>
      <c r="E67" s="124">
        <v>16.072534567579268</v>
      </c>
      <c r="F67" s="124"/>
      <c r="G67" s="125" t="s">
        <v>210</v>
      </c>
      <c r="H67" s="136" t="s">
        <v>208</v>
      </c>
      <c r="I67" s="137">
        <v>1565000</v>
      </c>
      <c r="J67" s="128">
        <f>+'rpt 1'!AO75</f>
        <v>682400</v>
      </c>
      <c r="K67" s="156">
        <f>+จัดสรร!AG70+จัดสรร!AI70+จัดสรร!AJ70+จัดสรร!AK70+จัดสรร!AL70+จัดสรร!AM70+จัดสรร!AN70+จัดสรร!AO70+จัดสรร!AP70+จัดสรร!AQ70+จัดสรร!AR70+จัดสรร!AT70+จัดสรร!AU70+จัดสรร!AV70</f>
        <v>255015</v>
      </c>
      <c r="L67" s="156">
        <f>+จัดสรร!AH70+จัดสรร!WR70</f>
        <v>254940</v>
      </c>
      <c r="M67" s="127">
        <f t="shared" si="1"/>
        <v>2757355</v>
      </c>
      <c r="N67" s="129">
        <v>1974755</v>
      </c>
      <c r="O67" s="129">
        <v>24000</v>
      </c>
      <c r="P67" s="129">
        <v>293393.18</v>
      </c>
      <c r="Q67" s="129">
        <v>317393.18</v>
      </c>
      <c r="R67" s="130">
        <v>1657361.82</v>
      </c>
      <c r="S67" s="130"/>
      <c r="T67" s="130"/>
      <c r="U67" s="138">
        <v>0</v>
      </c>
      <c r="W67" s="133"/>
      <c r="X67" s="134"/>
      <c r="Y67" s="135"/>
      <c r="Z67" s="135"/>
      <c r="AA67" s="135"/>
    </row>
    <row r="68" spans="2:12063" ht="18" customHeight="1">
      <c r="B68" s="122"/>
      <c r="C68" s="123">
        <v>62</v>
      </c>
      <c r="D68" s="124">
        <v>21.449119807142452</v>
      </c>
      <c r="E68" s="124">
        <v>16.855059981408623</v>
      </c>
      <c r="F68" s="124"/>
      <c r="G68" s="125" t="s">
        <v>213</v>
      </c>
      <c r="H68" s="136" t="s">
        <v>211</v>
      </c>
      <c r="I68" s="137">
        <v>1691300</v>
      </c>
      <c r="J68" s="128">
        <f>+'rpt 1'!AO76</f>
        <v>92400</v>
      </c>
      <c r="K68" s="156">
        <f>+จัดสรร!AG71+จัดสรร!AI71+จัดสรร!AJ71+จัดสรร!AK71+จัดสรร!AL71+จัดสรร!AM71+จัดสรร!AN71+จัดสรร!AO71+จัดสรร!AP71+จัดสรร!AQ71+จัดสรร!AR71+จัดสรร!AT71+จัดสรร!AU71+จัดสรร!AV71</f>
        <v>1084670</v>
      </c>
      <c r="L68" s="156">
        <f>+จัดสรร!AH71+จัดสรร!WR71</f>
        <v>247200</v>
      </c>
      <c r="M68" s="127">
        <f t="shared" si="1"/>
        <v>3115570</v>
      </c>
      <c r="N68" s="129">
        <v>2269870</v>
      </c>
      <c r="O68" s="129">
        <v>0</v>
      </c>
      <c r="P68" s="129">
        <v>382587.94999999995</v>
      </c>
      <c r="Q68" s="129">
        <v>382587.94999999995</v>
      </c>
      <c r="R68" s="130">
        <v>1887282.05</v>
      </c>
      <c r="S68" s="130"/>
      <c r="T68" s="130"/>
      <c r="U68" s="138">
        <v>0</v>
      </c>
      <c r="W68" s="133"/>
      <c r="X68" s="134"/>
      <c r="Y68" s="135"/>
      <c r="Z68" s="135"/>
      <c r="AA68" s="135"/>
    </row>
    <row r="69" spans="2:12063" ht="18" customHeight="1">
      <c r="B69" s="122"/>
      <c r="C69" s="123">
        <v>63</v>
      </c>
      <c r="D69" s="124">
        <v>18.399307078605258</v>
      </c>
      <c r="E69" s="124">
        <v>20.287229810834727</v>
      </c>
      <c r="F69" s="124"/>
      <c r="G69" s="125" t="s">
        <v>216</v>
      </c>
      <c r="H69" s="136" t="s">
        <v>214</v>
      </c>
      <c r="I69" s="137">
        <v>2079100</v>
      </c>
      <c r="J69" s="128">
        <f>+'rpt 1'!AO77</f>
        <v>1067000</v>
      </c>
      <c r="K69" s="156">
        <f>+จัดสรร!AG72+จัดสรร!AI72+จัดสรร!AJ72+จัดสรร!AK72+จัดสรร!AL72+จัดสรร!AM72+จัดสรร!AN72+จัดสรร!AO72+จัดสรร!AP72+จัดสรร!AQ72+จัดสรร!AR72+จัดสรร!AT72+จัดสรร!AU72+จัดสรร!AV72</f>
        <v>612665</v>
      </c>
      <c r="L69" s="156">
        <f>+จัดสรร!AH72+จัดสรร!WR72</f>
        <v>134160</v>
      </c>
      <c r="M69" s="127">
        <f t="shared" si="1"/>
        <v>3892925</v>
      </c>
      <c r="N69" s="129">
        <v>2853325</v>
      </c>
      <c r="O69" s="129">
        <v>137200</v>
      </c>
      <c r="P69" s="129">
        <v>441660.6</v>
      </c>
      <c r="Q69" s="129">
        <v>578860.6</v>
      </c>
      <c r="R69" s="130">
        <v>2274464.4</v>
      </c>
      <c r="S69" s="130"/>
      <c r="T69" s="130"/>
      <c r="U69" s="138">
        <v>0</v>
      </c>
      <c r="W69" s="133"/>
      <c r="X69" s="134"/>
      <c r="Y69" s="135"/>
      <c r="Z69" s="135"/>
      <c r="AA69" s="135"/>
    </row>
    <row r="70" spans="2:12063" ht="18" customHeight="1">
      <c r="B70" s="122"/>
      <c r="C70" s="123">
        <v>64</v>
      </c>
      <c r="D70" s="124">
        <v>19.587862711416491</v>
      </c>
      <c r="E70" s="124">
        <v>25.629707207012508</v>
      </c>
      <c r="F70" s="124"/>
      <c r="G70" s="125" t="s">
        <v>219</v>
      </c>
      <c r="H70" s="136" t="s">
        <v>217</v>
      </c>
      <c r="I70" s="137">
        <v>1344600</v>
      </c>
      <c r="J70" s="128">
        <f>+'rpt 1'!AO78</f>
        <v>169000</v>
      </c>
      <c r="K70" s="156">
        <f>+จัดสรร!AG73+จัดสรร!AI73+จัดสรร!AJ73+จัดสรร!AK73+จัดสรร!AL73+จัดสรร!AM73+จัดสรร!AN73+จัดสรร!AO73+จัดสรร!AP73+จัดสรร!AQ73+จัดสรร!AR73+จัดสรร!AT73+จัดสรร!AU73+จัดสรร!AV73</f>
        <v>261760</v>
      </c>
      <c r="L70" s="156">
        <f>+จัดสรร!AH73+จัดสรร!WR73</f>
        <v>53730</v>
      </c>
      <c r="M70" s="127">
        <f t="shared" si="1"/>
        <v>1829090</v>
      </c>
      <c r="N70" s="129">
        <v>1156790</v>
      </c>
      <c r="O70" s="129">
        <v>169000</v>
      </c>
      <c r="P70" s="129">
        <v>127481.89</v>
      </c>
      <c r="Q70" s="129">
        <v>296481.89</v>
      </c>
      <c r="R70" s="130">
        <v>860308.11</v>
      </c>
      <c r="S70" s="130"/>
      <c r="T70" s="130"/>
      <c r="U70" s="138">
        <v>0</v>
      </c>
      <c r="W70" s="133"/>
      <c r="X70" s="134"/>
      <c r="Y70" s="135"/>
      <c r="Z70" s="135"/>
      <c r="AA70" s="135"/>
    </row>
    <row r="71" spans="2:12063" ht="18" customHeight="1">
      <c r="B71" s="122"/>
      <c r="C71" s="123">
        <v>65</v>
      </c>
      <c r="D71" s="124">
        <v>9.0235664137963525</v>
      </c>
      <c r="E71" s="124">
        <v>11.001005276264278</v>
      </c>
      <c r="F71" s="124"/>
      <c r="G71" s="125" t="s">
        <v>222</v>
      </c>
      <c r="H71" s="136" t="s">
        <v>220</v>
      </c>
      <c r="I71" s="137">
        <v>1786300</v>
      </c>
      <c r="J71" s="128">
        <f>+'rpt 1'!AO79</f>
        <v>336000</v>
      </c>
      <c r="K71" s="156">
        <f>+จัดสรร!AG74+จัดสรร!AI74+จัดสรร!AJ74+จัดสรร!AK74+จัดสรร!AL74+จัดสรร!AM74+จัดสรร!AN74+จัดสรร!AO74+จัดสรร!AP74+จัดสรร!AQ74+จัดสรร!AR74+จัดสรร!AT74+จัดสรร!AU74+จัดสรร!AV74</f>
        <v>378005</v>
      </c>
      <c r="L71" s="156">
        <f>+จัดสรร!AH74+จัดสรร!WR74</f>
        <v>133710</v>
      </c>
      <c r="M71" s="127">
        <f t="shared" si="1"/>
        <v>2634015</v>
      </c>
      <c r="N71" s="129">
        <v>1740815</v>
      </c>
      <c r="O71" s="129">
        <v>20590.72</v>
      </c>
      <c r="P71" s="129">
        <v>170916.43</v>
      </c>
      <c r="Q71" s="129">
        <v>191507.15</v>
      </c>
      <c r="R71" s="130">
        <v>1549307.85</v>
      </c>
      <c r="S71" s="130"/>
      <c r="T71" s="130"/>
      <c r="U71" s="138">
        <v>0</v>
      </c>
      <c r="W71" s="133"/>
      <c r="X71" s="134"/>
      <c r="Y71" s="135"/>
      <c r="Z71" s="135"/>
      <c r="AA71" s="135"/>
    </row>
    <row r="72" spans="2:12063" ht="18" customHeight="1">
      <c r="B72" s="122"/>
      <c r="C72" s="123">
        <v>66</v>
      </c>
      <c r="D72" s="124">
        <v>18.106743177117487</v>
      </c>
      <c r="E72" s="124">
        <v>19.857208770964093</v>
      </c>
      <c r="F72" s="124"/>
      <c r="G72" s="125" t="s">
        <v>225</v>
      </c>
      <c r="H72" s="136" t="s">
        <v>223</v>
      </c>
      <c r="I72" s="137">
        <v>1742900</v>
      </c>
      <c r="J72" s="128">
        <f>+'rpt 1'!AO80</f>
        <v>239400</v>
      </c>
      <c r="K72" s="156">
        <f>+จัดสรร!AG75+จัดสรร!AI75+จัดสรร!AJ75+จัดสรร!AK75+จัดสรร!AL75+จัดสรร!AM75+จัดสรร!AN75+จัดสรร!AO75+จัดสรร!AP75+จัดสรร!AQ75+จัดสรร!AR75+จัดสรร!AT75+จัดสรร!AU75+จัดสรร!AV75</f>
        <v>533195</v>
      </c>
      <c r="L72" s="156">
        <f>+จัดสรร!AH75+จัดสรร!WR75</f>
        <v>163560</v>
      </c>
      <c r="M72" s="127">
        <f t="shared" ref="M72:M78" si="2">+I72+J72+K72+L72</f>
        <v>2679055</v>
      </c>
      <c r="N72" s="129">
        <v>1807555</v>
      </c>
      <c r="O72" s="129">
        <v>113740</v>
      </c>
      <c r="P72" s="129">
        <v>245189.97</v>
      </c>
      <c r="Q72" s="129">
        <v>358929.97</v>
      </c>
      <c r="R72" s="130">
        <v>1448625.03</v>
      </c>
      <c r="S72" s="130"/>
      <c r="T72" s="130"/>
      <c r="U72" s="138">
        <v>0</v>
      </c>
      <c r="W72" s="133"/>
      <c r="X72" s="134"/>
      <c r="Y72" s="135"/>
      <c r="Z72" s="135"/>
      <c r="AA72" s="135"/>
    </row>
    <row r="73" spans="2:12063" ht="18" customHeight="1">
      <c r="B73" s="122"/>
      <c r="C73" s="123">
        <v>67</v>
      </c>
      <c r="D73" s="124">
        <v>19.584054702495202</v>
      </c>
      <c r="E73" s="124">
        <v>25.475093725739562</v>
      </c>
      <c r="F73" s="124"/>
      <c r="G73" s="125" t="s">
        <v>228</v>
      </c>
      <c r="H73" s="136" t="s">
        <v>226</v>
      </c>
      <c r="I73" s="137">
        <v>1654700</v>
      </c>
      <c r="J73" s="128">
        <f>+'rpt 1'!AO81</f>
        <v>12500</v>
      </c>
      <c r="K73" s="156">
        <f>+จัดสรร!AG76+จัดสรร!AI76+จัดสรร!AJ76+จัดสรร!AK76+จัดสรร!AL76+จัดสรร!AM76+จัดสรร!AN76+จัดสรร!AO76+จัดสรร!AP76+จัดสรร!AQ76+จัดสรร!AR76+จัดสรร!AT76+จัดสรร!AU76+จัดสรร!AV76</f>
        <v>224065</v>
      </c>
      <c r="L73" s="156">
        <f>+จัดสรร!AH76+จัดสรร!WR76</f>
        <v>217800</v>
      </c>
      <c r="M73" s="127">
        <f t="shared" si="2"/>
        <v>2109065</v>
      </c>
      <c r="N73" s="129">
        <v>1281665</v>
      </c>
      <c r="O73" s="129">
        <v>0</v>
      </c>
      <c r="P73" s="129">
        <v>326505.36</v>
      </c>
      <c r="Q73" s="129">
        <v>326505.36</v>
      </c>
      <c r="R73" s="130">
        <v>955159.64</v>
      </c>
      <c r="S73" s="130"/>
      <c r="T73" s="130"/>
      <c r="U73" s="138">
        <v>0</v>
      </c>
      <c r="W73" s="133"/>
      <c r="X73" s="134"/>
      <c r="Y73" s="135"/>
      <c r="Z73" s="135"/>
      <c r="AA73" s="135"/>
    </row>
    <row r="74" spans="2:12063" ht="18" customHeight="1">
      <c r="B74" s="122"/>
      <c r="C74" s="123">
        <v>68</v>
      </c>
      <c r="D74" s="124">
        <v>34.384175294193305</v>
      </c>
      <c r="E74" s="124">
        <v>43.801802178178086</v>
      </c>
      <c r="F74" s="124"/>
      <c r="G74" s="125" t="s">
        <v>231</v>
      </c>
      <c r="H74" s="136" t="s">
        <v>229</v>
      </c>
      <c r="I74" s="137">
        <v>1360100</v>
      </c>
      <c r="J74" s="128">
        <f>+'rpt 1'!AO82</f>
        <v>195000</v>
      </c>
      <c r="K74" s="156">
        <f>+จัดสรร!AG77+จัดสรร!AI77+จัดสรร!AJ77+จัดสรร!AK77+จัดสรร!AL77+จัดสรร!AM77+จัดสรร!AN77+จัดสรร!AO77+จัดสรร!AP77+จัดสรร!AQ77+จัดสรร!AR77+จัดสรร!AT77+จัดสรร!AU77+จัดสรร!AV77</f>
        <v>188965</v>
      </c>
      <c r="L74" s="156">
        <f>+จัดสรร!AH77+จัดสรร!WR77</f>
        <v>156780</v>
      </c>
      <c r="M74" s="127">
        <f t="shared" si="2"/>
        <v>1900845</v>
      </c>
      <c r="N74" s="129">
        <v>1220745</v>
      </c>
      <c r="O74" s="129">
        <v>146000</v>
      </c>
      <c r="P74" s="129">
        <v>388708.31</v>
      </c>
      <c r="Q74" s="129">
        <v>534708.31000000006</v>
      </c>
      <c r="R74" s="130">
        <v>686036.69</v>
      </c>
      <c r="S74" s="130"/>
      <c r="T74" s="130"/>
      <c r="U74" s="138">
        <v>0</v>
      </c>
      <c r="W74" s="133"/>
      <c r="X74" s="134"/>
      <c r="Y74" s="135"/>
      <c r="Z74" s="135"/>
      <c r="AA74" s="135"/>
    </row>
    <row r="75" spans="2:12063" ht="18" customHeight="1">
      <c r="B75" s="122"/>
      <c r="C75" s="123">
        <v>69</v>
      </c>
      <c r="D75" s="124">
        <v>33.128114460689176</v>
      </c>
      <c r="E75" s="124">
        <v>35.384614215267398</v>
      </c>
      <c r="F75" s="124"/>
      <c r="G75" s="125" t="s">
        <v>235</v>
      </c>
      <c r="H75" s="136" t="s">
        <v>233</v>
      </c>
      <c r="I75" s="137">
        <v>1368300</v>
      </c>
      <c r="J75" s="128">
        <f>+'rpt 1'!AO83</f>
        <v>950400</v>
      </c>
      <c r="K75" s="156">
        <f>+จัดสรร!AG78+จัดสรร!AI78+จัดสรร!AJ78+จัดสรร!AK78+จัดสรร!AL78+จัดสรร!AM78+จัดสรร!AN78+จัดสรร!AO78+จัดสรร!AP78+จัดสรร!AQ78+จัดสรร!AR78+จัดสรร!AT78+จัดสรร!AU78+จัดสรร!AV78</f>
        <v>163855</v>
      </c>
      <c r="L75" s="156">
        <f>+จัดสรร!AH78+จัดสรร!WR78</f>
        <v>372480</v>
      </c>
      <c r="M75" s="127">
        <f t="shared" si="2"/>
        <v>2855035</v>
      </c>
      <c r="N75" s="129">
        <v>2170835</v>
      </c>
      <c r="O75" s="129">
        <v>407300</v>
      </c>
      <c r="P75" s="129">
        <v>360841.58999999997</v>
      </c>
      <c r="Q75" s="129">
        <v>768141.59</v>
      </c>
      <c r="R75" s="130">
        <v>1402693.4100000001</v>
      </c>
      <c r="S75" s="130"/>
      <c r="T75" s="130"/>
      <c r="U75" s="138">
        <v>0</v>
      </c>
      <c r="W75" s="133"/>
      <c r="X75" s="134"/>
      <c r="Y75" s="135"/>
      <c r="Z75" s="135"/>
      <c r="AA75" s="135"/>
    </row>
    <row r="76" spans="2:12063" ht="18" customHeight="1">
      <c r="B76" s="122"/>
      <c r="C76" s="123">
        <v>70</v>
      </c>
      <c r="D76" s="124">
        <v>9.7644023323615166</v>
      </c>
      <c r="E76" s="124">
        <v>10.739382428661722</v>
      </c>
      <c r="F76" s="124"/>
      <c r="G76" s="125" t="s">
        <v>108</v>
      </c>
      <c r="H76" s="136" t="s">
        <v>106</v>
      </c>
      <c r="I76" s="137">
        <v>2301400</v>
      </c>
      <c r="J76" s="128">
        <f>+'rpt 1'!AO41</f>
        <v>1265800</v>
      </c>
      <c r="K76" s="156">
        <f>+จัดสรร!AG30+จัดสรร!AI30+จัดสรร!AJ30+จัดสรร!AK30+จัดสรร!AL30+จัดสรร!AM30+จัดสรร!AN30+จัดสรร!AO30+จัดสรร!AP30+จัดสรร!AQ30+จัดสรร!AR30+จัดสรร!AT30+จัดสรร!AU30+จัดสรร!AV30</f>
        <v>768990</v>
      </c>
      <c r="L76" s="156">
        <f>+จัดสรร!AH30+จัดสรร!WR30</f>
        <v>57960</v>
      </c>
      <c r="M76" s="127">
        <f t="shared" si="2"/>
        <v>4394150</v>
      </c>
      <c r="N76" s="129">
        <v>3243350</v>
      </c>
      <c r="O76" s="129">
        <v>0</v>
      </c>
      <c r="P76" s="129">
        <v>348315.76</v>
      </c>
      <c r="Q76" s="129">
        <v>348315.76</v>
      </c>
      <c r="R76" s="130">
        <v>2895034.24</v>
      </c>
      <c r="S76" s="130"/>
      <c r="T76" s="130"/>
      <c r="U76" s="138">
        <v>0</v>
      </c>
      <c r="W76" s="133"/>
      <c r="X76" s="134"/>
      <c r="Y76" s="135"/>
      <c r="Z76" s="135"/>
      <c r="AA76" s="135"/>
    </row>
    <row r="77" spans="2:12063" ht="18" customHeight="1">
      <c r="B77" s="122"/>
      <c r="C77" s="123">
        <v>71</v>
      </c>
      <c r="D77" s="124">
        <v>27.29445668255795</v>
      </c>
      <c r="E77" s="124">
        <v>42.55325943486897</v>
      </c>
      <c r="F77" s="124"/>
      <c r="G77" s="125" t="s">
        <v>33</v>
      </c>
      <c r="H77" s="136" t="s">
        <v>31</v>
      </c>
      <c r="I77" s="137">
        <v>1677900</v>
      </c>
      <c r="J77" s="128">
        <f>+'rpt 1'!AO16</f>
        <v>147000</v>
      </c>
      <c r="K77" s="156">
        <f>+จัดสรร!AG11+จัดสรร!AI11+จัดสรร!AJ11+จัดสรร!AK11+จัดสรร!AL11+จัดสรร!AM11+จัดสรร!AN11+จัดสรร!AO11+จัดสรร!AP11+จัดสรร!AQ11+จัดสรร!AR11+จัดสรร!AT11+จัดสรร!AU11+จัดสรร!AV11</f>
        <v>59035</v>
      </c>
      <c r="L77" s="156">
        <f>+จัดสรร!AH11+จัดสรร!WR11</f>
        <v>125490</v>
      </c>
      <c r="M77" s="127">
        <f t="shared" si="2"/>
        <v>2009425</v>
      </c>
      <c r="N77" s="129">
        <v>1170525</v>
      </c>
      <c r="O77" s="129">
        <v>260950</v>
      </c>
      <c r="P77" s="129">
        <v>237146.54</v>
      </c>
      <c r="Q77" s="129">
        <v>498096.54000000004</v>
      </c>
      <c r="R77" s="130">
        <v>672428.46</v>
      </c>
      <c r="S77" s="130">
        <v>3</v>
      </c>
      <c r="T77" s="130">
        <v>-12.611685141282758</v>
      </c>
      <c r="U77" s="138">
        <v>-9.6116851412827575</v>
      </c>
      <c r="W77" s="133" t="e">
        <v>#REF!</v>
      </c>
      <c r="X77" s="134" t="s">
        <v>322</v>
      </c>
      <c r="Y77" s="135" t="e">
        <v>#N/A</v>
      </c>
      <c r="Z77" s="135" t="e">
        <v>#N/A</v>
      </c>
      <c r="AA77" s="135" t="e">
        <v>#N/A</v>
      </c>
    </row>
    <row r="78" spans="2:12063" ht="18" customHeight="1">
      <c r="B78" s="122"/>
      <c r="C78" s="142">
        <v>72</v>
      </c>
      <c r="D78" s="143">
        <v>27.613729726344793</v>
      </c>
      <c r="E78" s="143">
        <v>42.662891834365332</v>
      </c>
      <c r="F78" s="143"/>
      <c r="G78" s="125" t="s">
        <v>27</v>
      </c>
      <c r="H78" s="144" t="s">
        <v>25</v>
      </c>
      <c r="I78" s="145">
        <v>1449900</v>
      </c>
      <c r="J78" s="128">
        <f>+'rpt 1'!AO14</f>
        <v>147000</v>
      </c>
      <c r="K78" s="156">
        <f>+จัดสรร!AG9+จัดสรร!AI9+จัดสรร!AJ9+จัดสรร!AK9+จัดสรร!AL9+จัดสรร!AM9+จัดสรร!AN9+จัดสรร!AO9+จัดสรร!AP9+จัดสรร!AQ9+จัดสรร!AR9+จัดสรร!AT9+จัดสรร!AU9+จัดสรร!AV9</f>
        <v>41810</v>
      </c>
      <c r="L78" s="156">
        <f>+จัดสรร!AH9+จัดสรร!WR9</f>
        <v>119790</v>
      </c>
      <c r="M78" s="127">
        <f t="shared" si="2"/>
        <v>1758500</v>
      </c>
      <c r="N78" s="146">
        <v>1033600</v>
      </c>
      <c r="O78" s="146">
        <v>120600</v>
      </c>
      <c r="P78" s="146">
        <v>320363.65000000002</v>
      </c>
      <c r="Q78" s="146">
        <v>440963.65</v>
      </c>
      <c r="R78" s="147">
        <v>592636.35</v>
      </c>
      <c r="S78" s="147">
        <v>5</v>
      </c>
      <c r="T78" s="147">
        <v>0</v>
      </c>
      <c r="U78" s="148">
        <v>5</v>
      </c>
      <c r="W78" s="133" t="e">
        <v>#REF!</v>
      </c>
      <c r="X78" s="134" t="s">
        <v>323</v>
      </c>
      <c r="Y78" s="135" t="e">
        <v>#N/A</v>
      </c>
      <c r="Z78" s="135" t="e">
        <v>#N/A</v>
      </c>
      <c r="AA78" s="135" t="e">
        <v>#N/A</v>
      </c>
      <c r="AB78" s="139"/>
      <c r="AC78" s="139"/>
      <c r="AD78" s="139"/>
      <c r="AE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39"/>
      <c r="LR78" s="139"/>
      <c r="LS78" s="139"/>
      <c r="LT78" s="139"/>
      <c r="LU78" s="139"/>
      <c r="LV78" s="139"/>
      <c r="LW78" s="139"/>
      <c r="LX78" s="139"/>
      <c r="LY78" s="139"/>
      <c r="LZ78" s="139"/>
      <c r="MA78" s="139"/>
      <c r="MB78" s="139"/>
      <c r="MC78" s="139"/>
      <c r="MD78" s="139"/>
      <c r="ME78" s="139"/>
      <c r="MF78" s="139"/>
      <c r="MG78" s="139"/>
      <c r="MH78" s="139"/>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39"/>
      <c r="SD78" s="139"/>
      <c r="SE78" s="139"/>
      <c r="SF78" s="139"/>
      <c r="SG78" s="139"/>
      <c r="SH78" s="139"/>
      <c r="SI78" s="139"/>
      <c r="SJ78" s="139"/>
      <c r="SK78" s="139"/>
      <c r="SL78" s="139"/>
      <c r="SM78" s="139"/>
      <c r="SN78" s="139"/>
      <c r="SO78" s="139"/>
      <c r="SP78" s="139"/>
      <c r="SQ78" s="139"/>
      <c r="SR78" s="139"/>
      <c r="SS78" s="139"/>
      <c r="ST78" s="139"/>
      <c r="SU78" s="139"/>
      <c r="SV78" s="139"/>
      <c r="SW78" s="139"/>
      <c r="SX78" s="139"/>
      <c r="SY78" s="139"/>
      <c r="SZ78" s="139"/>
      <c r="TA78" s="139"/>
      <c r="TB78" s="139"/>
      <c r="TC78" s="139"/>
      <c r="TD78" s="139"/>
      <c r="TE78" s="139"/>
      <c r="TF78" s="139"/>
      <c r="TG78" s="139"/>
      <c r="TH78" s="139"/>
      <c r="TI78" s="139"/>
      <c r="TJ78" s="139"/>
      <c r="TK78" s="139"/>
      <c r="TL78" s="139"/>
      <c r="TM78" s="139"/>
      <c r="TN78" s="139"/>
      <c r="TO78" s="139"/>
      <c r="TP78" s="139"/>
      <c r="TQ78" s="139"/>
      <c r="TR78" s="139"/>
      <c r="TS78" s="139"/>
      <c r="TT78" s="139"/>
      <c r="TU78" s="139"/>
      <c r="TV78" s="139"/>
      <c r="TW78" s="139"/>
      <c r="TX78" s="139"/>
      <c r="TY78" s="139"/>
      <c r="TZ78" s="139"/>
      <c r="UA78" s="139"/>
      <c r="UB78" s="139"/>
      <c r="UC78" s="139"/>
      <c r="UD78" s="139"/>
      <c r="UE78" s="139"/>
      <c r="UF78" s="139"/>
      <c r="UG78" s="139"/>
      <c r="UH78" s="139"/>
      <c r="UI78" s="139"/>
      <c r="UJ78" s="139"/>
      <c r="UK78" s="139"/>
      <c r="UL78" s="139"/>
      <c r="UM78" s="139"/>
      <c r="UN78" s="139"/>
      <c r="UO78" s="139"/>
      <c r="UP78" s="139"/>
      <c r="UQ78" s="139"/>
      <c r="UR78" s="139"/>
      <c r="US78" s="139"/>
      <c r="UT78" s="139"/>
      <c r="UU78" s="139"/>
      <c r="UV78" s="139"/>
      <c r="UW78" s="139"/>
      <c r="UX78" s="139"/>
      <c r="UY78" s="139"/>
      <c r="UZ78" s="139"/>
      <c r="VA78" s="139"/>
      <c r="VB78" s="139"/>
      <c r="VC78" s="139"/>
      <c r="VD78" s="139"/>
      <c r="VE78" s="139"/>
      <c r="VF78" s="139"/>
      <c r="VG78" s="139"/>
      <c r="VH78" s="139"/>
      <c r="VI78" s="139"/>
      <c r="VJ78" s="139"/>
      <c r="VK78" s="139"/>
      <c r="VL78" s="139"/>
      <c r="VM78" s="139"/>
      <c r="VN78" s="139"/>
      <c r="VO78" s="139"/>
      <c r="VP78" s="139"/>
      <c r="VQ78" s="139"/>
      <c r="VR78" s="139"/>
      <c r="VS78" s="139"/>
      <c r="VT78" s="139"/>
      <c r="VU78" s="139"/>
      <c r="VV78" s="139"/>
      <c r="VW78" s="139"/>
      <c r="VX78" s="139"/>
      <c r="VY78" s="139"/>
      <c r="VZ78" s="139"/>
      <c r="WA78" s="139"/>
      <c r="WB78" s="139"/>
      <c r="WC78" s="139"/>
      <c r="WD78" s="139"/>
      <c r="WE78" s="139"/>
      <c r="WF78" s="139"/>
      <c r="WG78" s="139"/>
      <c r="WH78" s="139"/>
      <c r="WI78" s="139"/>
      <c r="WJ78" s="139"/>
      <c r="WK78" s="139"/>
      <c r="WL78" s="139"/>
      <c r="WM78" s="139"/>
      <c r="WN78" s="139"/>
      <c r="WO78" s="139"/>
      <c r="WP78" s="139"/>
      <c r="WQ78" s="139"/>
      <c r="WR78" s="139"/>
      <c r="WS78" s="139"/>
      <c r="WT78" s="139"/>
      <c r="WU78" s="139"/>
      <c r="WV78" s="139"/>
      <c r="WW78" s="139"/>
      <c r="WX78" s="139"/>
      <c r="WY78" s="139"/>
      <c r="WZ78" s="139"/>
      <c r="XA78" s="139"/>
      <c r="XB78" s="139"/>
      <c r="XC78" s="139"/>
      <c r="XD78" s="139"/>
      <c r="XE78" s="139"/>
      <c r="XF78" s="139"/>
      <c r="XG78" s="139"/>
      <c r="XH78" s="139"/>
      <c r="XI78" s="139"/>
      <c r="XJ78" s="139"/>
      <c r="XK78" s="139"/>
      <c r="XL78" s="139"/>
      <c r="XM78" s="139"/>
      <c r="XN78" s="139"/>
      <c r="XO78" s="139"/>
      <c r="XP78" s="139"/>
      <c r="XQ78" s="139"/>
      <c r="XR78" s="139"/>
      <c r="XS78" s="139"/>
      <c r="XT78" s="139"/>
      <c r="XU78" s="139"/>
      <c r="XV78" s="139"/>
      <c r="XW78" s="139"/>
      <c r="XX78" s="139"/>
      <c r="XY78" s="139"/>
      <c r="XZ78" s="139"/>
      <c r="YA78" s="139"/>
      <c r="YB78" s="139"/>
      <c r="YC78" s="139"/>
      <c r="YD78" s="139"/>
      <c r="YE78" s="139"/>
      <c r="YF78" s="139"/>
      <c r="YG78" s="139"/>
      <c r="YH78" s="139"/>
      <c r="YI78" s="139"/>
      <c r="YJ78" s="139"/>
      <c r="YK78" s="139"/>
      <c r="YL78" s="139"/>
      <c r="YM78" s="139"/>
      <c r="YN78" s="139"/>
      <c r="YO78" s="139"/>
      <c r="YP78" s="139"/>
      <c r="YQ78" s="139"/>
      <c r="YR78" s="139"/>
      <c r="YS78" s="139"/>
      <c r="YT78" s="139"/>
      <c r="YU78" s="139"/>
      <c r="YV78" s="139"/>
      <c r="YW78" s="139"/>
      <c r="YX78" s="139"/>
      <c r="YY78" s="139"/>
      <c r="YZ78" s="139"/>
      <c r="ZA78" s="139"/>
      <c r="ZB78" s="139"/>
      <c r="ZC78" s="139"/>
      <c r="ZD78" s="139"/>
      <c r="ZE78" s="139"/>
      <c r="ZF78" s="139"/>
      <c r="ZG78" s="139"/>
      <c r="ZH78" s="139"/>
      <c r="ZI78" s="139"/>
      <c r="ZJ78" s="139"/>
      <c r="ZK78" s="139"/>
      <c r="ZL78" s="139"/>
      <c r="ZM78" s="139"/>
      <c r="ZN78" s="139"/>
      <c r="ZO78" s="139"/>
      <c r="ZP78" s="139"/>
      <c r="ZQ78" s="139"/>
      <c r="ZR78" s="139"/>
      <c r="ZS78" s="139"/>
      <c r="ZT78" s="139"/>
      <c r="ZU78" s="139"/>
      <c r="ZV78" s="139"/>
      <c r="ZW78" s="139"/>
      <c r="ZX78" s="139"/>
      <c r="ZY78" s="139"/>
      <c r="ZZ78" s="139"/>
      <c r="AAA78" s="139"/>
      <c r="AAB78" s="139"/>
      <c r="AAC78" s="139"/>
      <c r="AAD78" s="139"/>
      <c r="AAE78" s="139"/>
      <c r="AAF78" s="139"/>
      <c r="AAG78" s="139"/>
      <c r="AAH78" s="139"/>
      <c r="AAI78" s="139"/>
      <c r="AAJ78" s="139"/>
      <c r="AAK78" s="139"/>
      <c r="AAL78" s="139"/>
      <c r="AAM78" s="139"/>
      <c r="AAN78" s="139"/>
      <c r="AAO78" s="139"/>
      <c r="AAP78" s="139"/>
      <c r="AAQ78" s="139"/>
      <c r="AAR78" s="139"/>
      <c r="AAS78" s="139"/>
      <c r="AAT78" s="139"/>
      <c r="AAU78" s="139"/>
      <c r="AAV78" s="139"/>
      <c r="AAW78" s="139"/>
      <c r="AAX78" s="139"/>
      <c r="AAY78" s="139"/>
      <c r="AAZ78" s="139"/>
      <c r="ABA78" s="139"/>
      <c r="ABB78" s="139"/>
      <c r="ABC78" s="139"/>
      <c r="ABD78" s="139"/>
      <c r="ABE78" s="139"/>
      <c r="ABF78" s="139"/>
      <c r="ABG78" s="139"/>
      <c r="ABH78" s="139"/>
      <c r="ABI78" s="139"/>
      <c r="ABJ78" s="139"/>
      <c r="ABK78" s="139"/>
      <c r="ABL78" s="139"/>
      <c r="ABM78" s="139"/>
      <c r="ABN78" s="139"/>
      <c r="ABO78" s="139"/>
      <c r="ABP78" s="139"/>
      <c r="ABQ78" s="139"/>
      <c r="ABR78" s="139"/>
      <c r="ABS78" s="139"/>
      <c r="ABT78" s="139"/>
      <c r="ABU78" s="139"/>
      <c r="ABV78" s="139"/>
      <c r="ABW78" s="139"/>
      <c r="ABX78" s="139"/>
      <c r="ABY78" s="139"/>
      <c r="ABZ78" s="139"/>
      <c r="ACA78" s="139"/>
      <c r="ACB78" s="139"/>
      <c r="ACC78" s="139"/>
      <c r="ACD78" s="139"/>
      <c r="ACE78" s="139"/>
      <c r="ACF78" s="139"/>
      <c r="ACG78" s="139"/>
      <c r="ACH78" s="139"/>
      <c r="ACI78" s="139"/>
      <c r="ACJ78" s="139"/>
      <c r="ACK78" s="139"/>
      <c r="ACL78" s="139"/>
      <c r="ACM78" s="139"/>
      <c r="ACN78" s="139"/>
      <c r="ACO78" s="139"/>
      <c r="ACP78" s="139"/>
      <c r="ACQ78" s="139"/>
      <c r="ACR78" s="139"/>
      <c r="ACS78" s="139"/>
      <c r="ACT78" s="139"/>
      <c r="ACU78" s="139"/>
      <c r="ACV78" s="139"/>
      <c r="ACW78" s="139"/>
      <c r="ACX78" s="139"/>
      <c r="ACY78" s="139"/>
      <c r="ACZ78" s="139"/>
      <c r="ADA78" s="139"/>
      <c r="ADB78" s="139"/>
      <c r="ADC78" s="139"/>
      <c r="ADD78" s="139"/>
      <c r="ADE78" s="139"/>
      <c r="ADF78" s="139"/>
      <c r="ADG78" s="139"/>
      <c r="ADH78" s="139"/>
      <c r="ADI78" s="139"/>
      <c r="ADJ78" s="139"/>
      <c r="ADK78" s="139"/>
      <c r="ADL78" s="139"/>
      <c r="ADM78" s="139"/>
      <c r="ADN78" s="139"/>
      <c r="ADO78" s="139"/>
      <c r="ADP78" s="139"/>
      <c r="ADQ78" s="139"/>
      <c r="ADR78" s="139"/>
      <c r="ADS78" s="139"/>
      <c r="ADT78" s="139"/>
      <c r="ADU78" s="139"/>
      <c r="ADV78" s="139"/>
      <c r="ADW78" s="139"/>
      <c r="ADX78" s="139"/>
      <c r="ADY78" s="139"/>
      <c r="ADZ78" s="139"/>
      <c r="AEA78" s="139"/>
      <c r="AEB78" s="139"/>
      <c r="AEC78" s="139"/>
      <c r="AED78" s="139"/>
      <c r="AEE78" s="139"/>
      <c r="AEF78" s="139"/>
      <c r="AEG78" s="139"/>
      <c r="AEH78" s="139"/>
      <c r="AEI78" s="139"/>
      <c r="AEJ78" s="139"/>
      <c r="AEK78" s="139"/>
      <c r="AEL78" s="139"/>
      <c r="AEM78" s="139"/>
      <c r="AEN78" s="139"/>
      <c r="AEO78" s="139"/>
      <c r="AEP78" s="139"/>
      <c r="AEQ78" s="139"/>
      <c r="AER78" s="139"/>
      <c r="AES78" s="139"/>
      <c r="AET78" s="139"/>
      <c r="AEU78" s="139"/>
      <c r="AEV78" s="139"/>
      <c r="AEW78" s="139"/>
      <c r="AEX78" s="139"/>
      <c r="AEY78" s="139"/>
      <c r="AEZ78" s="139"/>
      <c r="AFA78" s="139"/>
      <c r="AFB78" s="139"/>
      <c r="AFC78" s="139"/>
      <c r="AFD78" s="139"/>
      <c r="AFE78" s="139"/>
      <c r="AFF78" s="139"/>
      <c r="AFG78" s="139"/>
      <c r="AFH78" s="139"/>
      <c r="AFI78" s="139"/>
      <c r="AFJ78" s="139"/>
      <c r="AFK78" s="139"/>
      <c r="AFL78" s="139"/>
      <c r="AFM78" s="139"/>
      <c r="AFN78" s="139"/>
      <c r="AFO78" s="139"/>
      <c r="AFP78" s="139"/>
      <c r="AFQ78" s="139"/>
      <c r="AFR78" s="139"/>
      <c r="AFS78" s="139"/>
      <c r="AFT78" s="139"/>
      <c r="AFU78" s="139"/>
      <c r="AFV78" s="139"/>
      <c r="AFW78" s="139"/>
      <c r="AFX78" s="139"/>
      <c r="AFY78" s="139"/>
      <c r="AFZ78" s="139"/>
      <c r="AGA78" s="139"/>
      <c r="AGB78" s="139"/>
      <c r="AGC78" s="139"/>
      <c r="AGD78" s="139"/>
      <c r="AGE78" s="139"/>
      <c r="AGF78" s="139"/>
      <c r="AGG78" s="139"/>
      <c r="AGH78" s="139"/>
      <c r="AGI78" s="139"/>
      <c r="AGJ78" s="139"/>
      <c r="AGK78" s="139"/>
      <c r="AGL78" s="139"/>
      <c r="AGM78" s="139"/>
      <c r="AGN78" s="139"/>
      <c r="AGO78" s="139"/>
      <c r="AGP78" s="139"/>
      <c r="AGQ78" s="139"/>
      <c r="AGR78" s="139"/>
      <c r="AGS78" s="139"/>
      <c r="AGT78" s="139"/>
      <c r="AGU78" s="139"/>
      <c r="AGV78" s="139"/>
      <c r="AGW78" s="139"/>
      <c r="AGX78" s="139"/>
      <c r="AGY78" s="139"/>
      <c r="AGZ78" s="139"/>
      <c r="AHA78" s="139"/>
      <c r="AHB78" s="139"/>
      <c r="AHC78" s="139"/>
      <c r="AHD78" s="139"/>
      <c r="AHE78" s="139"/>
      <c r="AHF78" s="139"/>
      <c r="AHG78" s="139"/>
      <c r="AHH78" s="139"/>
      <c r="AHI78" s="139"/>
      <c r="AHJ78" s="139"/>
      <c r="AHK78" s="139"/>
      <c r="AHL78" s="139"/>
      <c r="AHM78" s="139"/>
      <c r="AHN78" s="139"/>
      <c r="AHO78" s="139"/>
      <c r="AHP78" s="139"/>
      <c r="AHQ78" s="139"/>
      <c r="AHR78" s="139"/>
      <c r="AHS78" s="139"/>
      <c r="AHT78" s="139"/>
      <c r="AHU78" s="139"/>
      <c r="AHV78" s="139"/>
      <c r="AHW78" s="139"/>
      <c r="AHX78" s="139"/>
      <c r="AHY78" s="139"/>
      <c r="AHZ78" s="139"/>
      <c r="AIA78" s="139"/>
      <c r="AIB78" s="139"/>
      <c r="AIC78" s="139"/>
      <c r="AID78" s="139"/>
      <c r="AIE78" s="139"/>
      <c r="AIF78" s="139"/>
      <c r="AIG78" s="139"/>
      <c r="AIH78" s="139"/>
      <c r="AII78" s="139"/>
      <c r="AIJ78" s="139"/>
      <c r="AIK78" s="139"/>
      <c r="AIL78" s="139"/>
      <c r="AIM78" s="139"/>
      <c r="AIN78" s="139"/>
      <c r="AIO78" s="139"/>
      <c r="AIP78" s="139"/>
      <c r="AIQ78" s="139"/>
      <c r="AIR78" s="139"/>
      <c r="AIS78" s="139"/>
      <c r="AIT78" s="139"/>
      <c r="AIU78" s="139"/>
      <c r="AIV78" s="139"/>
      <c r="AIW78" s="139"/>
      <c r="AIX78" s="139"/>
      <c r="AIY78" s="139"/>
      <c r="AIZ78" s="139"/>
      <c r="AJA78" s="139"/>
      <c r="AJB78" s="139"/>
      <c r="AJC78" s="139"/>
      <c r="AJD78" s="139"/>
      <c r="AJE78" s="139"/>
      <c r="AJF78" s="139"/>
      <c r="AJG78" s="139"/>
      <c r="AJH78" s="139"/>
      <c r="AJI78" s="139"/>
      <c r="AJJ78" s="139"/>
      <c r="AJK78" s="139"/>
      <c r="AJL78" s="139"/>
      <c r="AJM78" s="139"/>
      <c r="AJN78" s="139"/>
      <c r="AJO78" s="139"/>
      <c r="AJP78" s="139"/>
      <c r="AJQ78" s="139"/>
      <c r="AJR78" s="139"/>
      <c r="AJS78" s="139"/>
      <c r="AJT78" s="139"/>
      <c r="AJU78" s="139"/>
      <c r="AJV78" s="139"/>
      <c r="AJW78" s="139"/>
      <c r="AJX78" s="139"/>
      <c r="AJY78" s="139"/>
      <c r="AJZ78" s="139"/>
      <c r="AKA78" s="139"/>
      <c r="AKB78" s="139"/>
      <c r="AKC78" s="139"/>
      <c r="AKD78" s="139"/>
      <c r="AKE78" s="139"/>
      <c r="AKF78" s="139"/>
      <c r="AKG78" s="139"/>
      <c r="AKH78" s="139"/>
      <c r="AKI78" s="139"/>
      <c r="AKJ78" s="139"/>
      <c r="AKK78" s="139"/>
      <c r="AKL78" s="139"/>
      <c r="AKM78" s="139"/>
      <c r="AKN78" s="139"/>
      <c r="AKO78" s="139"/>
      <c r="AKP78" s="139"/>
      <c r="AKQ78" s="139"/>
      <c r="AKR78" s="139"/>
      <c r="AKS78" s="139"/>
      <c r="AKT78" s="139"/>
      <c r="AKU78" s="139"/>
      <c r="AKV78" s="139"/>
      <c r="AKW78" s="139"/>
      <c r="AKX78" s="139"/>
      <c r="AKY78" s="139"/>
      <c r="AKZ78" s="139"/>
      <c r="ALA78" s="139"/>
      <c r="ALB78" s="139"/>
      <c r="ALC78" s="139"/>
      <c r="ALD78" s="139"/>
      <c r="ALE78" s="139"/>
      <c r="ALF78" s="139"/>
      <c r="ALG78" s="139"/>
      <c r="ALH78" s="139"/>
      <c r="ALI78" s="139"/>
      <c r="ALJ78" s="139"/>
      <c r="ALK78" s="139"/>
      <c r="ALL78" s="139"/>
      <c r="ALM78" s="139"/>
      <c r="ALN78" s="139"/>
      <c r="ALO78" s="139"/>
      <c r="ALP78" s="139"/>
      <c r="ALQ78" s="139"/>
      <c r="ALR78" s="139"/>
      <c r="ALS78" s="139"/>
      <c r="ALT78" s="139"/>
      <c r="ALU78" s="139"/>
      <c r="ALV78" s="139"/>
      <c r="ALW78" s="139"/>
      <c r="ALX78" s="139"/>
      <c r="ALY78" s="139"/>
      <c r="ALZ78" s="139"/>
      <c r="AMA78" s="139"/>
      <c r="AMB78" s="139"/>
      <c r="AMC78" s="139"/>
      <c r="AMD78" s="139"/>
      <c r="AME78" s="139"/>
      <c r="AMF78" s="139"/>
      <c r="AMG78" s="139"/>
      <c r="AMH78" s="139"/>
      <c r="AMI78" s="139"/>
      <c r="AMJ78" s="139"/>
      <c r="AMK78" s="139"/>
      <c r="AML78" s="139"/>
      <c r="AMM78" s="139"/>
      <c r="AMN78" s="139"/>
      <c r="AMO78" s="139"/>
      <c r="AMP78" s="139"/>
      <c r="AMQ78" s="139"/>
      <c r="AMR78" s="139"/>
      <c r="AMS78" s="139"/>
      <c r="AMT78" s="139"/>
      <c r="AMU78" s="139"/>
      <c r="AMV78" s="139"/>
      <c r="AMW78" s="139"/>
      <c r="AMX78" s="139"/>
      <c r="AMY78" s="139"/>
      <c r="AMZ78" s="139"/>
      <c r="ANA78" s="139"/>
      <c r="ANB78" s="139"/>
      <c r="ANC78" s="139"/>
      <c r="AND78" s="139"/>
      <c r="ANE78" s="139"/>
      <c r="ANF78" s="139"/>
      <c r="ANG78" s="139"/>
      <c r="ANH78" s="139"/>
      <c r="ANI78" s="139"/>
      <c r="ANJ78" s="139"/>
      <c r="ANK78" s="139"/>
      <c r="ANL78" s="139"/>
      <c r="ANM78" s="139"/>
      <c r="ANN78" s="139"/>
      <c r="ANO78" s="139"/>
      <c r="ANP78" s="139"/>
      <c r="ANQ78" s="139"/>
      <c r="ANR78" s="139"/>
      <c r="ANS78" s="139"/>
      <c r="ANT78" s="139"/>
      <c r="ANU78" s="139"/>
      <c r="ANV78" s="139"/>
      <c r="ANW78" s="139"/>
      <c r="ANX78" s="139"/>
      <c r="ANY78" s="139"/>
      <c r="ANZ78" s="139"/>
      <c r="AOA78" s="139"/>
      <c r="AOB78" s="139"/>
      <c r="AOC78" s="139"/>
      <c r="AOD78" s="139"/>
      <c r="AOE78" s="139"/>
      <c r="AOF78" s="139"/>
      <c r="AOG78" s="139"/>
      <c r="AOH78" s="139"/>
      <c r="AOI78" s="139"/>
      <c r="AOJ78" s="139"/>
      <c r="AOK78" s="139"/>
      <c r="AOL78" s="139"/>
      <c r="AOM78" s="139"/>
      <c r="AON78" s="139"/>
      <c r="AOO78" s="139"/>
      <c r="AOP78" s="139"/>
      <c r="AOQ78" s="139"/>
      <c r="AOR78" s="139"/>
      <c r="AOS78" s="139"/>
      <c r="AOT78" s="139"/>
      <c r="AOU78" s="139"/>
      <c r="AOV78" s="139"/>
      <c r="AOW78" s="139"/>
      <c r="AOX78" s="139"/>
      <c r="AOY78" s="139"/>
      <c r="AOZ78" s="139"/>
      <c r="APA78" s="139"/>
      <c r="APB78" s="139"/>
      <c r="APC78" s="139"/>
      <c r="APD78" s="139"/>
      <c r="APE78" s="139"/>
      <c r="APF78" s="139"/>
      <c r="APG78" s="139"/>
      <c r="APH78" s="139"/>
      <c r="API78" s="139"/>
      <c r="APJ78" s="139"/>
      <c r="APK78" s="139"/>
      <c r="APL78" s="139"/>
      <c r="APM78" s="139"/>
      <c r="APN78" s="139"/>
      <c r="APO78" s="139"/>
      <c r="APP78" s="139"/>
      <c r="APQ78" s="139"/>
      <c r="APR78" s="139"/>
      <c r="APS78" s="139"/>
      <c r="APT78" s="139"/>
      <c r="APU78" s="139"/>
      <c r="APV78" s="139"/>
      <c r="APW78" s="139"/>
      <c r="APX78" s="139"/>
      <c r="APY78" s="139"/>
      <c r="APZ78" s="139"/>
      <c r="AQA78" s="139"/>
      <c r="AQB78" s="139"/>
      <c r="AQC78" s="139"/>
      <c r="AQD78" s="139"/>
      <c r="AQE78" s="139"/>
      <c r="AQF78" s="139"/>
      <c r="AQG78" s="139"/>
      <c r="AQH78" s="139"/>
      <c r="AQI78" s="139"/>
      <c r="AQJ78" s="139"/>
      <c r="AQK78" s="139"/>
      <c r="AQL78" s="139"/>
      <c r="AQM78" s="139"/>
      <c r="AQN78" s="139"/>
      <c r="AQO78" s="139"/>
      <c r="AQP78" s="139"/>
      <c r="AQQ78" s="139"/>
      <c r="AQR78" s="139"/>
      <c r="AQS78" s="139"/>
      <c r="AQT78" s="139"/>
      <c r="AQU78" s="139"/>
      <c r="AQV78" s="139"/>
      <c r="AQW78" s="139"/>
      <c r="AQX78" s="139"/>
      <c r="AQY78" s="139"/>
      <c r="AQZ78" s="139"/>
      <c r="ARA78" s="139"/>
      <c r="ARB78" s="139"/>
      <c r="ARC78" s="139"/>
      <c r="ARD78" s="139"/>
      <c r="ARE78" s="139"/>
      <c r="ARF78" s="139"/>
      <c r="ARG78" s="139"/>
      <c r="ARH78" s="139"/>
      <c r="ARI78" s="139"/>
      <c r="ARJ78" s="139"/>
      <c r="ARK78" s="139"/>
      <c r="ARL78" s="139"/>
      <c r="ARM78" s="139"/>
      <c r="ARN78" s="139"/>
      <c r="ARO78" s="139"/>
      <c r="ARP78" s="139"/>
      <c r="ARQ78" s="139"/>
      <c r="ARR78" s="139"/>
      <c r="ARS78" s="139"/>
      <c r="ART78" s="139"/>
      <c r="ARU78" s="139"/>
      <c r="ARV78" s="139"/>
      <c r="ARW78" s="139"/>
      <c r="ARX78" s="139"/>
      <c r="ARY78" s="139"/>
      <c r="ARZ78" s="139"/>
      <c r="ASA78" s="139"/>
      <c r="ASB78" s="139"/>
      <c r="ASC78" s="139"/>
      <c r="ASD78" s="139"/>
      <c r="ASE78" s="139"/>
      <c r="ASF78" s="139"/>
      <c r="ASG78" s="139"/>
      <c r="ASH78" s="139"/>
      <c r="ASI78" s="139"/>
      <c r="ASJ78" s="139"/>
      <c r="ASK78" s="139"/>
      <c r="ASL78" s="139"/>
      <c r="ASM78" s="139"/>
      <c r="ASN78" s="139"/>
      <c r="ASO78" s="139"/>
      <c r="ASP78" s="139"/>
      <c r="ASQ78" s="139"/>
      <c r="ASR78" s="139"/>
      <c r="ASS78" s="139"/>
      <c r="AST78" s="139"/>
      <c r="ASU78" s="139"/>
      <c r="ASV78" s="139"/>
      <c r="ASW78" s="139"/>
      <c r="ASX78" s="139"/>
      <c r="ASY78" s="139"/>
      <c r="ASZ78" s="139"/>
      <c r="ATA78" s="139"/>
      <c r="ATB78" s="139"/>
      <c r="ATC78" s="139"/>
      <c r="ATD78" s="139"/>
      <c r="ATE78" s="139"/>
      <c r="ATF78" s="139"/>
      <c r="ATG78" s="139"/>
      <c r="ATH78" s="139"/>
      <c r="ATI78" s="139"/>
      <c r="ATJ78" s="139"/>
      <c r="ATK78" s="139"/>
      <c r="ATL78" s="139"/>
      <c r="ATM78" s="139"/>
      <c r="ATN78" s="139"/>
      <c r="ATO78" s="139"/>
      <c r="ATP78" s="139"/>
      <c r="ATQ78" s="139"/>
      <c r="ATR78" s="139"/>
      <c r="ATS78" s="139"/>
      <c r="ATT78" s="139"/>
      <c r="ATU78" s="139"/>
      <c r="ATV78" s="139"/>
      <c r="ATW78" s="139"/>
      <c r="ATX78" s="139"/>
      <c r="ATY78" s="139"/>
      <c r="ATZ78" s="139"/>
      <c r="AUA78" s="139"/>
      <c r="AUB78" s="139"/>
      <c r="AUC78" s="139"/>
      <c r="AUD78" s="139"/>
      <c r="AUE78" s="139"/>
      <c r="AUF78" s="139"/>
      <c r="AUG78" s="139"/>
      <c r="AUH78" s="139"/>
      <c r="AUI78" s="139"/>
      <c r="AUJ78" s="139"/>
      <c r="AUK78" s="139"/>
      <c r="AUL78" s="139"/>
      <c r="AUM78" s="139"/>
      <c r="AUN78" s="139"/>
      <c r="AUO78" s="139"/>
      <c r="AUP78" s="139"/>
      <c r="AUQ78" s="139"/>
      <c r="AUR78" s="139"/>
      <c r="AUS78" s="139"/>
      <c r="AUT78" s="139"/>
      <c r="AUU78" s="139"/>
      <c r="AUV78" s="139"/>
      <c r="AUW78" s="139"/>
      <c r="AUX78" s="139"/>
      <c r="AUY78" s="139"/>
      <c r="AUZ78" s="139"/>
      <c r="AVA78" s="139"/>
      <c r="AVB78" s="139"/>
      <c r="AVC78" s="139"/>
      <c r="AVD78" s="139"/>
      <c r="AVE78" s="139"/>
      <c r="AVF78" s="139"/>
      <c r="AVG78" s="139"/>
      <c r="AVH78" s="139"/>
      <c r="AVI78" s="139"/>
      <c r="AVJ78" s="139"/>
      <c r="AVK78" s="139"/>
      <c r="AVL78" s="139"/>
      <c r="AVM78" s="139"/>
      <c r="AVN78" s="139"/>
      <c r="AVO78" s="139"/>
      <c r="AVP78" s="139"/>
      <c r="AVQ78" s="139"/>
      <c r="AVR78" s="139"/>
      <c r="AVS78" s="139"/>
      <c r="AVT78" s="139"/>
      <c r="AVU78" s="139"/>
      <c r="AVV78" s="139"/>
      <c r="AVW78" s="139"/>
      <c r="AVX78" s="139"/>
      <c r="AVY78" s="139"/>
      <c r="AVZ78" s="139"/>
      <c r="AWA78" s="139"/>
      <c r="AWB78" s="139"/>
      <c r="AWC78" s="139"/>
      <c r="AWD78" s="139"/>
      <c r="AWE78" s="139"/>
      <c r="AWF78" s="139"/>
      <c r="AWG78" s="139"/>
      <c r="AWH78" s="139"/>
      <c r="AWI78" s="139"/>
      <c r="AWJ78" s="139"/>
      <c r="AWK78" s="139"/>
      <c r="AWL78" s="139"/>
      <c r="AWM78" s="139"/>
      <c r="AWN78" s="139"/>
      <c r="AWO78" s="139"/>
      <c r="AWP78" s="139"/>
      <c r="AWQ78" s="139"/>
      <c r="AWR78" s="139"/>
      <c r="AWS78" s="139"/>
      <c r="AWT78" s="139"/>
      <c r="AWU78" s="139"/>
      <c r="AWV78" s="139"/>
      <c r="AWW78" s="139"/>
      <c r="AWX78" s="139"/>
      <c r="AWY78" s="139"/>
      <c r="AWZ78" s="139"/>
      <c r="AXA78" s="139"/>
      <c r="AXB78" s="139"/>
      <c r="AXC78" s="139"/>
      <c r="AXD78" s="139"/>
      <c r="AXE78" s="139"/>
      <c r="AXF78" s="139"/>
      <c r="AXG78" s="139"/>
      <c r="AXH78" s="139"/>
      <c r="AXI78" s="139"/>
      <c r="AXJ78" s="139"/>
      <c r="AXK78" s="139"/>
      <c r="AXL78" s="139"/>
      <c r="AXM78" s="139"/>
      <c r="AXN78" s="139"/>
      <c r="AXO78" s="139"/>
      <c r="AXP78" s="139"/>
      <c r="AXQ78" s="139"/>
      <c r="AXR78" s="139"/>
      <c r="AXS78" s="139"/>
      <c r="AXT78" s="139"/>
      <c r="AXU78" s="139"/>
      <c r="AXV78" s="139"/>
      <c r="AXW78" s="139"/>
      <c r="AXX78" s="139"/>
      <c r="AXY78" s="139"/>
      <c r="AXZ78" s="139"/>
      <c r="AYA78" s="139"/>
      <c r="AYB78" s="139"/>
      <c r="AYC78" s="139"/>
      <c r="AYD78" s="139"/>
      <c r="AYE78" s="139"/>
      <c r="AYF78" s="139"/>
      <c r="AYG78" s="139"/>
      <c r="AYH78" s="139"/>
      <c r="AYI78" s="139"/>
      <c r="AYJ78" s="139"/>
      <c r="AYK78" s="139"/>
      <c r="AYL78" s="139"/>
      <c r="AYM78" s="139"/>
      <c r="AYN78" s="139"/>
      <c r="AYO78" s="139"/>
      <c r="AYP78" s="139"/>
      <c r="AYQ78" s="139"/>
      <c r="AYR78" s="139"/>
      <c r="AYS78" s="139"/>
      <c r="AYT78" s="139"/>
      <c r="AYU78" s="139"/>
      <c r="AYV78" s="139"/>
      <c r="AYW78" s="139"/>
      <c r="AYX78" s="139"/>
      <c r="AYY78" s="139"/>
      <c r="AYZ78" s="139"/>
      <c r="AZA78" s="139"/>
      <c r="AZB78" s="139"/>
      <c r="AZC78" s="139"/>
      <c r="AZD78" s="139"/>
      <c r="AZE78" s="139"/>
      <c r="AZF78" s="139"/>
      <c r="AZG78" s="139"/>
      <c r="AZH78" s="139"/>
      <c r="AZI78" s="139"/>
      <c r="AZJ78" s="139"/>
      <c r="AZK78" s="139"/>
      <c r="AZL78" s="139"/>
      <c r="AZM78" s="139"/>
      <c r="AZN78" s="139"/>
      <c r="AZO78" s="139"/>
      <c r="AZP78" s="139"/>
      <c r="AZQ78" s="139"/>
      <c r="AZR78" s="139"/>
      <c r="AZS78" s="139"/>
      <c r="AZT78" s="139"/>
      <c r="AZU78" s="139"/>
      <c r="AZV78" s="139"/>
      <c r="AZW78" s="139"/>
      <c r="AZX78" s="139"/>
      <c r="AZY78" s="139"/>
      <c r="AZZ78" s="139"/>
      <c r="BAA78" s="139"/>
      <c r="BAB78" s="139"/>
      <c r="BAC78" s="139"/>
      <c r="BAD78" s="139"/>
      <c r="BAE78" s="139"/>
      <c r="BAF78" s="139"/>
      <c r="BAG78" s="139"/>
      <c r="BAH78" s="139"/>
      <c r="BAI78" s="139"/>
      <c r="BAJ78" s="139"/>
      <c r="BAK78" s="139"/>
      <c r="BAL78" s="139"/>
      <c r="BAM78" s="139"/>
      <c r="BAN78" s="139"/>
      <c r="BAO78" s="139"/>
      <c r="BAP78" s="139"/>
      <c r="BAQ78" s="139"/>
      <c r="BAR78" s="139"/>
      <c r="BAS78" s="139"/>
      <c r="BAT78" s="139"/>
      <c r="BAU78" s="139"/>
      <c r="BAV78" s="139"/>
      <c r="BAW78" s="139"/>
      <c r="BAX78" s="139"/>
      <c r="BAY78" s="139"/>
      <c r="BAZ78" s="139"/>
      <c r="BBA78" s="139"/>
      <c r="BBB78" s="139"/>
      <c r="BBC78" s="139"/>
      <c r="BBD78" s="139"/>
      <c r="BBE78" s="139"/>
      <c r="BBF78" s="139"/>
      <c r="BBG78" s="139"/>
      <c r="BBH78" s="139"/>
      <c r="BBI78" s="139"/>
      <c r="BBJ78" s="139"/>
      <c r="BBK78" s="139"/>
      <c r="BBL78" s="139"/>
      <c r="BBM78" s="139"/>
      <c r="BBN78" s="139"/>
      <c r="BBO78" s="139"/>
      <c r="BBP78" s="139"/>
      <c r="BBQ78" s="139"/>
      <c r="BBR78" s="139"/>
      <c r="BBS78" s="139"/>
      <c r="BBT78" s="139"/>
      <c r="BBU78" s="139"/>
      <c r="BBV78" s="139"/>
      <c r="BBW78" s="139"/>
      <c r="BBX78" s="139"/>
      <c r="BBY78" s="139"/>
      <c r="BBZ78" s="139"/>
      <c r="BCA78" s="139"/>
      <c r="BCB78" s="139"/>
      <c r="BCC78" s="139"/>
      <c r="BCD78" s="139"/>
      <c r="BCE78" s="139"/>
      <c r="BCF78" s="139"/>
      <c r="BCG78" s="139"/>
      <c r="BCH78" s="139"/>
      <c r="BCI78" s="139"/>
      <c r="BCJ78" s="139"/>
      <c r="BCK78" s="139"/>
      <c r="BCL78" s="139"/>
      <c r="BCM78" s="139"/>
      <c r="BCN78" s="139"/>
      <c r="BCO78" s="139"/>
      <c r="BCP78" s="139"/>
      <c r="BCQ78" s="139"/>
      <c r="BCR78" s="139"/>
      <c r="BCS78" s="139"/>
      <c r="BCT78" s="139"/>
      <c r="BCU78" s="139"/>
      <c r="BCV78" s="139"/>
      <c r="BCW78" s="139"/>
      <c r="BCX78" s="139"/>
      <c r="BCY78" s="139"/>
      <c r="BCZ78" s="139"/>
      <c r="BDA78" s="139"/>
      <c r="BDB78" s="139"/>
      <c r="BDC78" s="139"/>
      <c r="BDD78" s="139"/>
      <c r="BDE78" s="139"/>
      <c r="BDF78" s="139"/>
      <c r="BDG78" s="139"/>
      <c r="BDH78" s="139"/>
      <c r="BDI78" s="139"/>
      <c r="BDJ78" s="139"/>
      <c r="BDK78" s="139"/>
      <c r="BDL78" s="139"/>
      <c r="BDM78" s="139"/>
      <c r="BDN78" s="139"/>
      <c r="BDO78" s="139"/>
      <c r="BDP78" s="139"/>
      <c r="BDQ78" s="139"/>
      <c r="BDR78" s="139"/>
      <c r="BDS78" s="139"/>
      <c r="BDT78" s="139"/>
      <c r="BDU78" s="139"/>
      <c r="BDV78" s="139"/>
      <c r="BDW78" s="139"/>
      <c r="BDX78" s="139"/>
      <c r="BDY78" s="139"/>
      <c r="BDZ78" s="139"/>
      <c r="BEA78" s="139"/>
      <c r="BEB78" s="139"/>
      <c r="BEC78" s="139"/>
      <c r="BED78" s="139"/>
      <c r="BEE78" s="139"/>
      <c r="BEF78" s="139"/>
      <c r="BEG78" s="139"/>
      <c r="BEH78" s="139"/>
      <c r="BEI78" s="139"/>
      <c r="BEJ78" s="139"/>
      <c r="BEK78" s="139"/>
      <c r="BEL78" s="139"/>
      <c r="BEM78" s="139"/>
      <c r="BEN78" s="139"/>
      <c r="BEO78" s="139"/>
      <c r="BEP78" s="139"/>
      <c r="BEQ78" s="139"/>
      <c r="BER78" s="139"/>
      <c r="BES78" s="139"/>
      <c r="BET78" s="139"/>
      <c r="BEU78" s="139"/>
      <c r="BEV78" s="139"/>
      <c r="BEW78" s="139"/>
      <c r="BEX78" s="139"/>
      <c r="BEY78" s="139"/>
      <c r="BEZ78" s="139"/>
      <c r="BFA78" s="139"/>
      <c r="BFB78" s="139"/>
      <c r="BFC78" s="139"/>
      <c r="BFD78" s="139"/>
      <c r="BFE78" s="139"/>
      <c r="BFF78" s="139"/>
      <c r="BFG78" s="139"/>
      <c r="BFH78" s="139"/>
      <c r="BFI78" s="139"/>
      <c r="BFJ78" s="139"/>
      <c r="BFK78" s="139"/>
      <c r="BFL78" s="139"/>
      <c r="BFM78" s="139"/>
      <c r="BFN78" s="139"/>
      <c r="BFO78" s="139"/>
      <c r="BFP78" s="139"/>
      <c r="BFQ78" s="139"/>
      <c r="BFR78" s="139"/>
      <c r="BFS78" s="139"/>
      <c r="BFT78" s="139"/>
      <c r="BFU78" s="139"/>
      <c r="BFV78" s="139"/>
      <c r="BFW78" s="139"/>
      <c r="BFX78" s="139"/>
      <c r="BFY78" s="139"/>
      <c r="BFZ78" s="139"/>
      <c r="BGA78" s="139"/>
      <c r="BGB78" s="139"/>
      <c r="BGC78" s="139"/>
      <c r="BGD78" s="139"/>
      <c r="BGE78" s="139"/>
      <c r="BGF78" s="139"/>
      <c r="BGG78" s="139"/>
      <c r="BGH78" s="139"/>
      <c r="BGI78" s="139"/>
      <c r="BGJ78" s="139"/>
      <c r="BGK78" s="139"/>
      <c r="BGL78" s="139"/>
      <c r="BGM78" s="139"/>
      <c r="BGN78" s="139"/>
      <c r="BGO78" s="139"/>
      <c r="BGP78" s="139"/>
      <c r="BGQ78" s="139"/>
      <c r="BGR78" s="139"/>
      <c r="BGS78" s="139"/>
      <c r="BGT78" s="139"/>
      <c r="BGU78" s="139"/>
      <c r="BGV78" s="139"/>
      <c r="BGW78" s="139"/>
      <c r="BGX78" s="139"/>
      <c r="BGY78" s="139"/>
      <c r="BGZ78" s="139"/>
      <c r="BHA78" s="139"/>
      <c r="BHB78" s="139"/>
      <c r="BHC78" s="139"/>
      <c r="BHD78" s="139"/>
      <c r="BHE78" s="139"/>
      <c r="BHF78" s="139"/>
      <c r="BHG78" s="139"/>
      <c r="BHH78" s="139"/>
      <c r="BHI78" s="139"/>
      <c r="BHJ78" s="139"/>
      <c r="BHK78" s="139"/>
      <c r="BHL78" s="139"/>
      <c r="BHM78" s="139"/>
      <c r="BHN78" s="139"/>
      <c r="BHO78" s="139"/>
      <c r="BHP78" s="139"/>
      <c r="BHQ78" s="139"/>
      <c r="BHR78" s="139"/>
      <c r="BHS78" s="139"/>
      <c r="BHT78" s="139"/>
      <c r="BHU78" s="139"/>
      <c r="BHV78" s="139"/>
      <c r="BHW78" s="139"/>
      <c r="BHX78" s="139"/>
      <c r="BHY78" s="139"/>
      <c r="BHZ78" s="139"/>
      <c r="BIA78" s="139"/>
      <c r="BIB78" s="139"/>
      <c r="BIC78" s="139"/>
      <c r="BID78" s="139"/>
      <c r="BIE78" s="139"/>
      <c r="BIF78" s="139"/>
      <c r="BIG78" s="139"/>
      <c r="BIH78" s="139"/>
      <c r="BII78" s="139"/>
      <c r="BIJ78" s="139"/>
      <c r="BIK78" s="139"/>
      <c r="BIL78" s="139"/>
      <c r="BIM78" s="139"/>
      <c r="BIN78" s="139"/>
      <c r="BIO78" s="139"/>
      <c r="BIP78" s="139"/>
      <c r="BIQ78" s="139"/>
      <c r="BIR78" s="139"/>
      <c r="BIS78" s="139"/>
      <c r="BIT78" s="139"/>
      <c r="BIU78" s="139"/>
      <c r="BIV78" s="139"/>
      <c r="BIW78" s="139"/>
      <c r="BIX78" s="139"/>
      <c r="BIY78" s="139"/>
      <c r="BIZ78" s="139"/>
      <c r="BJA78" s="139"/>
      <c r="BJB78" s="139"/>
      <c r="BJC78" s="139"/>
      <c r="BJD78" s="139"/>
      <c r="BJE78" s="139"/>
      <c r="BJF78" s="139"/>
      <c r="BJG78" s="139"/>
      <c r="BJH78" s="139"/>
      <c r="BJI78" s="139"/>
      <c r="BJJ78" s="139"/>
      <c r="BJK78" s="139"/>
      <c r="BJL78" s="139"/>
      <c r="BJM78" s="139"/>
      <c r="BJN78" s="139"/>
      <c r="BJO78" s="139"/>
      <c r="BJP78" s="139"/>
      <c r="BJQ78" s="139"/>
      <c r="BJR78" s="139"/>
      <c r="BJS78" s="139"/>
      <c r="BJT78" s="139"/>
      <c r="BJU78" s="139"/>
      <c r="BJV78" s="139"/>
      <c r="BJW78" s="139"/>
      <c r="BJX78" s="139"/>
      <c r="BJY78" s="139"/>
      <c r="BJZ78" s="139"/>
      <c r="BKA78" s="139"/>
      <c r="BKB78" s="139"/>
      <c r="BKC78" s="139"/>
      <c r="BKD78" s="139"/>
      <c r="BKE78" s="139"/>
      <c r="BKF78" s="139"/>
      <c r="BKG78" s="139"/>
      <c r="BKH78" s="139"/>
      <c r="BKI78" s="139"/>
      <c r="BKJ78" s="139"/>
      <c r="BKK78" s="139"/>
      <c r="BKL78" s="139"/>
      <c r="BKM78" s="139"/>
      <c r="BKN78" s="139"/>
      <c r="BKO78" s="139"/>
      <c r="BKP78" s="139"/>
      <c r="BKQ78" s="139"/>
      <c r="BKR78" s="139"/>
      <c r="BKS78" s="139"/>
      <c r="BKT78" s="139"/>
      <c r="BKU78" s="139"/>
      <c r="BKV78" s="139"/>
      <c r="BKW78" s="139"/>
      <c r="BKX78" s="139"/>
      <c r="BKY78" s="139"/>
      <c r="BKZ78" s="139"/>
      <c r="BLA78" s="139"/>
      <c r="BLB78" s="139"/>
      <c r="BLC78" s="139"/>
      <c r="BLD78" s="139"/>
      <c r="BLE78" s="139"/>
      <c r="BLF78" s="139"/>
      <c r="BLG78" s="139"/>
      <c r="BLH78" s="139"/>
      <c r="BLI78" s="139"/>
      <c r="BLJ78" s="139"/>
      <c r="BLK78" s="139"/>
      <c r="BLL78" s="139"/>
      <c r="BLM78" s="139"/>
      <c r="BLN78" s="139"/>
      <c r="BLO78" s="139"/>
      <c r="BLP78" s="139"/>
      <c r="BLQ78" s="139"/>
      <c r="BLR78" s="139"/>
      <c r="BLS78" s="139"/>
      <c r="BLT78" s="139"/>
      <c r="BLU78" s="139"/>
      <c r="BLV78" s="139"/>
      <c r="BLW78" s="139"/>
      <c r="BLX78" s="139"/>
      <c r="BLY78" s="139"/>
      <c r="BLZ78" s="139"/>
      <c r="BMA78" s="139"/>
      <c r="BMB78" s="139"/>
      <c r="BMC78" s="139"/>
      <c r="BMD78" s="139"/>
      <c r="BME78" s="139"/>
      <c r="BMF78" s="139"/>
      <c r="BMG78" s="139"/>
      <c r="BMH78" s="139"/>
      <c r="BMI78" s="139"/>
      <c r="BMJ78" s="139"/>
      <c r="BMK78" s="139"/>
      <c r="BML78" s="139"/>
      <c r="BMM78" s="139"/>
      <c r="BMN78" s="139"/>
      <c r="BMO78" s="139"/>
      <c r="BMP78" s="139"/>
      <c r="BMQ78" s="139"/>
      <c r="BMR78" s="139"/>
      <c r="BMS78" s="139"/>
      <c r="BMT78" s="139"/>
      <c r="BMU78" s="139"/>
      <c r="BMV78" s="139"/>
      <c r="BMW78" s="139"/>
      <c r="BMX78" s="139"/>
      <c r="BMY78" s="139"/>
      <c r="BMZ78" s="139"/>
      <c r="BNA78" s="139"/>
      <c r="BNB78" s="139"/>
      <c r="BNC78" s="139"/>
      <c r="BND78" s="139"/>
      <c r="BNE78" s="139"/>
      <c r="BNF78" s="139"/>
      <c r="BNG78" s="139"/>
      <c r="BNH78" s="139"/>
      <c r="BNI78" s="139"/>
      <c r="BNJ78" s="139"/>
      <c r="BNK78" s="139"/>
      <c r="BNL78" s="139"/>
      <c r="BNM78" s="139"/>
      <c r="BNN78" s="139"/>
      <c r="BNO78" s="139"/>
      <c r="BNP78" s="139"/>
      <c r="BNQ78" s="139"/>
      <c r="BNR78" s="139"/>
      <c r="BNS78" s="139"/>
      <c r="BNT78" s="139"/>
      <c r="BNU78" s="139"/>
      <c r="BNV78" s="139"/>
      <c r="BNW78" s="139"/>
      <c r="BNX78" s="139"/>
      <c r="BNY78" s="139"/>
      <c r="BNZ78" s="139"/>
      <c r="BOA78" s="139"/>
      <c r="BOB78" s="139"/>
      <c r="BOC78" s="139"/>
      <c r="BOD78" s="139"/>
      <c r="BOE78" s="139"/>
      <c r="BOF78" s="139"/>
      <c r="BOG78" s="139"/>
      <c r="BOH78" s="139"/>
      <c r="BOI78" s="139"/>
      <c r="BOJ78" s="139"/>
      <c r="BOK78" s="139"/>
      <c r="BOL78" s="139"/>
      <c r="BOM78" s="139"/>
      <c r="BON78" s="139"/>
      <c r="BOO78" s="139"/>
      <c r="BOP78" s="139"/>
      <c r="BOQ78" s="139"/>
      <c r="BOR78" s="139"/>
      <c r="BOS78" s="139"/>
      <c r="BOT78" s="139"/>
      <c r="BOU78" s="139"/>
      <c r="BOV78" s="139"/>
      <c r="BOW78" s="139"/>
      <c r="BOX78" s="139"/>
      <c r="BOY78" s="139"/>
      <c r="BOZ78" s="139"/>
      <c r="BPA78" s="139"/>
      <c r="BPB78" s="139"/>
      <c r="BPC78" s="139"/>
      <c r="BPD78" s="139"/>
      <c r="BPE78" s="139"/>
      <c r="BPF78" s="139"/>
      <c r="BPG78" s="139"/>
      <c r="BPH78" s="139"/>
      <c r="BPI78" s="139"/>
      <c r="BPJ78" s="139"/>
      <c r="BPK78" s="139"/>
      <c r="BPL78" s="139"/>
      <c r="BPM78" s="139"/>
      <c r="BPN78" s="139"/>
      <c r="BPO78" s="139"/>
      <c r="BPP78" s="139"/>
      <c r="BPQ78" s="139"/>
      <c r="BPR78" s="139"/>
      <c r="BPS78" s="139"/>
      <c r="BPT78" s="139"/>
      <c r="BPU78" s="139"/>
      <c r="BPV78" s="139"/>
      <c r="BPW78" s="139"/>
      <c r="BPX78" s="139"/>
      <c r="BPY78" s="139"/>
      <c r="BPZ78" s="139"/>
      <c r="BQA78" s="139"/>
      <c r="BQB78" s="139"/>
      <c r="BQC78" s="139"/>
      <c r="BQD78" s="139"/>
      <c r="BQE78" s="139"/>
      <c r="BQF78" s="139"/>
      <c r="BQG78" s="139"/>
      <c r="BQH78" s="139"/>
      <c r="BQI78" s="139"/>
      <c r="BQJ78" s="139"/>
      <c r="BQK78" s="139"/>
      <c r="BQL78" s="139"/>
      <c r="BQM78" s="139"/>
      <c r="BQN78" s="139"/>
      <c r="BQO78" s="139"/>
      <c r="BQP78" s="139"/>
      <c r="BQQ78" s="139"/>
      <c r="BQR78" s="139"/>
      <c r="BQS78" s="139"/>
      <c r="BQT78" s="139"/>
      <c r="BQU78" s="139"/>
      <c r="BQV78" s="139"/>
      <c r="BQW78" s="139"/>
      <c r="BQX78" s="139"/>
      <c r="BQY78" s="139"/>
      <c r="BQZ78" s="139"/>
      <c r="BRA78" s="139"/>
      <c r="BRB78" s="139"/>
      <c r="BRC78" s="139"/>
      <c r="BRD78" s="139"/>
      <c r="BRE78" s="139"/>
      <c r="BRF78" s="139"/>
      <c r="BRG78" s="139"/>
      <c r="BRH78" s="139"/>
      <c r="BRI78" s="139"/>
      <c r="BRJ78" s="139"/>
      <c r="BRK78" s="139"/>
      <c r="BRL78" s="139"/>
      <c r="BRM78" s="139"/>
      <c r="BRN78" s="139"/>
      <c r="BRO78" s="139"/>
      <c r="BRP78" s="139"/>
      <c r="BRQ78" s="139"/>
      <c r="BRR78" s="139"/>
      <c r="BRS78" s="139"/>
      <c r="BRT78" s="139"/>
      <c r="BRU78" s="139"/>
      <c r="BRV78" s="139"/>
      <c r="BRW78" s="139"/>
      <c r="BRX78" s="139"/>
      <c r="BRY78" s="139"/>
      <c r="BRZ78" s="139"/>
      <c r="BSA78" s="139"/>
      <c r="BSB78" s="139"/>
      <c r="BSC78" s="139"/>
      <c r="BSD78" s="139"/>
      <c r="BSE78" s="139"/>
      <c r="BSF78" s="139"/>
      <c r="BSG78" s="139"/>
      <c r="BSH78" s="139"/>
      <c r="BSI78" s="139"/>
      <c r="BSJ78" s="139"/>
      <c r="BSK78" s="139"/>
      <c r="BSL78" s="139"/>
      <c r="BSM78" s="139"/>
      <c r="BSN78" s="139"/>
      <c r="BSO78" s="139"/>
      <c r="BSP78" s="139"/>
      <c r="BSQ78" s="139"/>
      <c r="BSR78" s="139"/>
      <c r="BSS78" s="139"/>
      <c r="BST78" s="139"/>
      <c r="BSU78" s="139"/>
      <c r="BSV78" s="139"/>
      <c r="BSW78" s="139"/>
      <c r="BSX78" s="139"/>
      <c r="BSY78" s="139"/>
      <c r="BSZ78" s="139"/>
      <c r="BTA78" s="139"/>
      <c r="BTB78" s="139"/>
      <c r="BTC78" s="139"/>
      <c r="BTD78" s="139"/>
      <c r="BTE78" s="139"/>
      <c r="BTF78" s="139"/>
      <c r="BTG78" s="139"/>
      <c r="BTH78" s="139"/>
      <c r="BTI78" s="139"/>
      <c r="BTJ78" s="139"/>
      <c r="BTK78" s="139"/>
      <c r="BTL78" s="139"/>
      <c r="BTM78" s="139"/>
      <c r="BTN78" s="139"/>
      <c r="BTO78" s="139"/>
      <c r="BTP78" s="139"/>
      <c r="BTQ78" s="139"/>
      <c r="BTR78" s="139"/>
      <c r="BTS78" s="139"/>
      <c r="BTT78" s="139"/>
      <c r="BTU78" s="139"/>
      <c r="BTV78" s="139"/>
      <c r="BTW78" s="139"/>
      <c r="BTX78" s="139"/>
      <c r="BTY78" s="139"/>
      <c r="BTZ78" s="139"/>
      <c r="BUA78" s="139"/>
      <c r="BUB78" s="139"/>
      <c r="BUC78" s="139"/>
      <c r="BUD78" s="139"/>
      <c r="BUE78" s="139"/>
      <c r="BUF78" s="139"/>
      <c r="BUG78" s="139"/>
      <c r="BUH78" s="139"/>
      <c r="BUI78" s="139"/>
      <c r="BUJ78" s="139"/>
      <c r="BUK78" s="139"/>
      <c r="BUL78" s="139"/>
      <c r="BUM78" s="139"/>
      <c r="BUN78" s="139"/>
      <c r="BUO78" s="139"/>
      <c r="BUP78" s="139"/>
      <c r="BUQ78" s="139"/>
      <c r="BUR78" s="139"/>
      <c r="BUS78" s="139"/>
      <c r="BUT78" s="139"/>
      <c r="BUU78" s="139"/>
      <c r="BUV78" s="139"/>
      <c r="BUW78" s="139"/>
      <c r="BUX78" s="139"/>
      <c r="BUY78" s="139"/>
      <c r="BUZ78" s="139"/>
      <c r="BVA78" s="139"/>
      <c r="BVB78" s="139"/>
      <c r="BVC78" s="139"/>
      <c r="BVD78" s="139"/>
      <c r="BVE78" s="139"/>
      <c r="BVF78" s="139"/>
      <c r="BVG78" s="139"/>
      <c r="BVH78" s="139"/>
      <c r="BVI78" s="139"/>
      <c r="BVJ78" s="139"/>
      <c r="BVK78" s="139"/>
      <c r="BVL78" s="139"/>
      <c r="BVM78" s="139"/>
      <c r="BVN78" s="139"/>
      <c r="BVO78" s="139"/>
      <c r="BVP78" s="139"/>
      <c r="BVQ78" s="139"/>
      <c r="BVR78" s="139"/>
      <c r="BVS78" s="139"/>
      <c r="BVT78" s="139"/>
      <c r="BVU78" s="139"/>
      <c r="BVV78" s="139"/>
      <c r="BVW78" s="139"/>
      <c r="BVX78" s="139"/>
      <c r="BVY78" s="139"/>
      <c r="BVZ78" s="139"/>
      <c r="BWA78" s="139"/>
      <c r="BWB78" s="139"/>
      <c r="BWC78" s="139"/>
      <c r="BWD78" s="139"/>
      <c r="BWE78" s="139"/>
      <c r="BWF78" s="139"/>
      <c r="BWG78" s="139"/>
      <c r="BWH78" s="139"/>
      <c r="BWI78" s="139"/>
      <c r="BWJ78" s="139"/>
      <c r="BWK78" s="139"/>
      <c r="BWL78" s="139"/>
      <c r="BWM78" s="139"/>
      <c r="BWN78" s="139"/>
      <c r="BWO78" s="139"/>
      <c r="BWP78" s="139"/>
      <c r="BWQ78" s="139"/>
      <c r="BWR78" s="139"/>
      <c r="BWS78" s="139"/>
      <c r="BWT78" s="139"/>
      <c r="BWU78" s="139"/>
      <c r="BWV78" s="139"/>
      <c r="BWW78" s="139"/>
      <c r="BWX78" s="139"/>
      <c r="BWY78" s="139"/>
      <c r="BWZ78" s="139"/>
      <c r="BXA78" s="139"/>
      <c r="BXB78" s="139"/>
      <c r="BXC78" s="139"/>
      <c r="BXD78" s="139"/>
      <c r="BXE78" s="139"/>
      <c r="BXF78" s="139"/>
      <c r="BXG78" s="139"/>
      <c r="BXH78" s="139"/>
      <c r="BXI78" s="139"/>
      <c r="BXJ78" s="139"/>
      <c r="BXK78" s="139"/>
      <c r="BXL78" s="139"/>
      <c r="BXM78" s="139"/>
      <c r="BXN78" s="139"/>
      <c r="BXO78" s="139"/>
      <c r="BXP78" s="139"/>
      <c r="BXQ78" s="139"/>
      <c r="BXR78" s="139"/>
      <c r="BXS78" s="139"/>
      <c r="BXT78" s="139"/>
      <c r="BXU78" s="139"/>
      <c r="BXV78" s="139"/>
      <c r="BXW78" s="139"/>
      <c r="BXX78" s="139"/>
      <c r="BXY78" s="139"/>
      <c r="BXZ78" s="139"/>
      <c r="BYA78" s="139"/>
      <c r="BYB78" s="139"/>
      <c r="BYC78" s="139"/>
      <c r="BYD78" s="139"/>
      <c r="BYE78" s="139"/>
      <c r="BYF78" s="139"/>
      <c r="BYG78" s="139"/>
      <c r="BYH78" s="139"/>
      <c r="BYI78" s="139"/>
      <c r="BYJ78" s="139"/>
      <c r="BYK78" s="139"/>
      <c r="BYL78" s="139"/>
      <c r="BYM78" s="139"/>
      <c r="BYN78" s="139"/>
      <c r="BYO78" s="139"/>
      <c r="BYP78" s="139"/>
      <c r="BYQ78" s="139"/>
      <c r="BYR78" s="139"/>
      <c r="BYS78" s="139"/>
      <c r="BYT78" s="139"/>
      <c r="BYU78" s="139"/>
      <c r="BYV78" s="139"/>
      <c r="BYW78" s="139"/>
      <c r="BYX78" s="139"/>
      <c r="BYY78" s="139"/>
      <c r="BYZ78" s="139"/>
      <c r="BZA78" s="139"/>
      <c r="BZB78" s="139"/>
      <c r="BZC78" s="139"/>
      <c r="BZD78" s="139"/>
      <c r="BZE78" s="139"/>
      <c r="BZF78" s="139"/>
      <c r="BZG78" s="139"/>
      <c r="BZH78" s="139"/>
      <c r="BZI78" s="139"/>
      <c r="BZJ78" s="139"/>
      <c r="BZK78" s="139"/>
      <c r="BZL78" s="139"/>
      <c r="BZM78" s="139"/>
      <c r="BZN78" s="139"/>
      <c r="BZO78" s="139"/>
      <c r="BZP78" s="139"/>
      <c r="BZQ78" s="139"/>
      <c r="BZR78" s="139"/>
      <c r="BZS78" s="139"/>
      <c r="BZT78" s="139"/>
      <c r="BZU78" s="139"/>
      <c r="BZV78" s="139"/>
      <c r="BZW78" s="139"/>
      <c r="BZX78" s="139"/>
      <c r="BZY78" s="139"/>
      <c r="BZZ78" s="139"/>
      <c r="CAA78" s="139"/>
      <c r="CAB78" s="139"/>
      <c r="CAC78" s="139"/>
      <c r="CAD78" s="139"/>
      <c r="CAE78" s="139"/>
      <c r="CAF78" s="139"/>
      <c r="CAG78" s="139"/>
      <c r="CAH78" s="139"/>
      <c r="CAI78" s="139"/>
      <c r="CAJ78" s="139"/>
      <c r="CAK78" s="139"/>
      <c r="CAL78" s="139"/>
      <c r="CAM78" s="139"/>
      <c r="CAN78" s="139"/>
      <c r="CAO78" s="139"/>
      <c r="CAP78" s="139"/>
      <c r="CAQ78" s="139"/>
      <c r="CAR78" s="139"/>
      <c r="CAS78" s="139"/>
      <c r="CAT78" s="139"/>
      <c r="CAU78" s="139"/>
      <c r="CAV78" s="139"/>
      <c r="CAW78" s="139"/>
      <c r="CAX78" s="139"/>
      <c r="CAY78" s="139"/>
      <c r="CAZ78" s="139"/>
      <c r="CBA78" s="139"/>
      <c r="CBB78" s="139"/>
      <c r="CBC78" s="139"/>
      <c r="CBD78" s="139"/>
      <c r="CBE78" s="139"/>
      <c r="CBF78" s="139"/>
      <c r="CBG78" s="139"/>
      <c r="CBH78" s="139"/>
      <c r="CBI78" s="139"/>
      <c r="CBJ78" s="139"/>
      <c r="CBK78" s="139"/>
      <c r="CBL78" s="139"/>
      <c r="CBM78" s="139"/>
      <c r="CBN78" s="139"/>
      <c r="CBO78" s="139"/>
      <c r="CBP78" s="139"/>
      <c r="CBQ78" s="139"/>
      <c r="CBR78" s="139"/>
      <c r="CBS78" s="139"/>
      <c r="CBT78" s="139"/>
      <c r="CBU78" s="139"/>
      <c r="CBV78" s="139"/>
      <c r="CBW78" s="139"/>
      <c r="CBX78" s="139"/>
      <c r="CBY78" s="139"/>
      <c r="CBZ78" s="139"/>
      <c r="CCA78" s="139"/>
      <c r="CCB78" s="139"/>
      <c r="CCC78" s="139"/>
      <c r="CCD78" s="139"/>
      <c r="CCE78" s="139"/>
      <c r="CCF78" s="139"/>
      <c r="CCG78" s="139"/>
      <c r="CCH78" s="139"/>
      <c r="CCI78" s="139"/>
      <c r="CCJ78" s="139"/>
      <c r="CCK78" s="139"/>
      <c r="CCL78" s="139"/>
      <c r="CCM78" s="139"/>
      <c r="CCN78" s="139"/>
      <c r="CCO78" s="139"/>
      <c r="CCP78" s="139"/>
      <c r="CCQ78" s="139"/>
      <c r="CCR78" s="139"/>
      <c r="CCS78" s="139"/>
      <c r="CCT78" s="139"/>
      <c r="CCU78" s="139"/>
      <c r="CCV78" s="139"/>
      <c r="CCW78" s="139"/>
      <c r="CCX78" s="139"/>
      <c r="CCY78" s="139"/>
      <c r="CCZ78" s="139"/>
      <c r="CDA78" s="139"/>
      <c r="CDB78" s="139"/>
      <c r="CDC78" s="139"/>
      <c r="CDD78" s="139"/>
      <c r="CDE78" s="139"/>
      <c r="CDF78" s="139"/>
      <c r="CDG78" s="139"/>
      <c r="CDH78" s="139"/>
      <c r="CDI78" s="139"/>
      <c r="CDJ78" s="139"/>
      <c r="CDK78" s="139"/>
      <c r="CDL78" s="139"/>
      <c r="CDM78" s="139"/>
      <c r="CDN78" s="139"/>
      <c r="CDO78" s="139"/>
      <c r="CDP78" s="139"/>
      <c r="CDQ78" s="139"/>
      <c r="CDR78" s="139"/>
      <c r="CDS78" s="139"/>
      <c r="CDT78" s="139"/>
      <c r="CDU78" s="139"/>
      <c r="CDV78" s="139"/>
      <c r="CDW78" s="139"/>
      <c r="CDX78" s="139"/>
      <c r="CDY78" s="139"/>
      <c r="CDZ78" s="139"/>
      <c r="CEA78" s="139"/>
      <c r="CEB78" s="139"/>
      <c r="CEC78" s="139"/>
      <c r="CED78" s="139"/>
      <c r="CEE78" s="139"/>
      <c r="CEF78" s="139"/>
      <c r="CEG78" s="139"/>
      <c r="CEH78" s="139"/>
      <c r="CEI78" s="139"/>
      <c r="CEJ78" s="139"/>
      <c r="CEK78" s="139"/>
      <c r="CEL78" s="139"/>
      <c r="CEM78" s="139"/>
      <c r="CEN78" s="139"/>
      <c r="CEO78" s="139"/>
      <c r="CEP78" s="139"/>
      <c r="CEQ78" s="139"/>
      <c r="CER78" s="139"/>
      <c r="CES78" s="139"/>
      <c r="CET78" s="139"/>
      <c r="CEU78" s="139"/>
      <c r="CEV78" s="139"/>
      <c r="CEW78" s="139"/>
      <c r="CEX78" s="139"/>
      <c r="CEY78" s="139"/>
      <c r="CEZ78" s="139"/>
      <c r="CFA78" s="139"/>
      <c r="CFB78" s="139"/>
      <c r="CFC78" s="139"/>
      <c r="CFD78" s="139"/>
      <c r="CFE78" s="139"/>
      <c r="CFF78" s="139"/>
      <c r="CFG78" s="139"/>
      <c r="CFH78" s="139"/>
      <c r="CFI78" s="139"/>
      <c r="CFJ78" s="139"/>
      <c r="CFK78" s="139"/>
      <c r="CFL78" s="139"/>
      <c r="CFM78" s="139"/>
      <c r="CFN78" s="139"/>
      <c r="CFO78" s="139"/>
      <c r="CFP78" s="139"/>
      <c r="CFQ78" s="139"/>
      <c r="CFR78" s="139"/>
      <c r="CFS78" s="139"/>
      <c r="CFT78" s="139"/>
      <c r="CFU78" s="139"/>
      <c r="CFV78" s="139"/>
      <c r="CFW78" s="139"/>
      <c r="CFX78" s="139"/>
      <c r="CFY78" s="139"/>
      <c r="CFZ78" s="139"/>
      <c r="CGA78" s="139"/>
      <c r="CGB78" s="139"/>
      <c r="CGC78" s="139"/>
      <c r="CGD78" s="139"/>
      <c r="CGE78" s="139"/>
      <c r="CGF78" s="139"/>
      <c r="CGG78" s="139"/>
      <c r="CGH78" s="139"/>
      <c r="CGI78" s="139"/>
      <c r="CGJ78" s="139"/>
      <c r="CGK78" s="139"/>
      <c r="CGL78" s="139"/>
      <c r="CGM78" s="139"/>
      <c r="CGN78" s="139"/>
      <c r="CGO78" s="139"/>
      <c r="CGP78" s="139"/>
      <c r="CGQ78" s="139"/>
      <c r="CGR78" s="139"/>
      <c r="CGS78" s="139"/>
      <c r="CGT78" s="139"/>
      <c r="CGU78" s="139"/>
      <c r="CGV78" s="139"/>
      <c r="CGW78" s="139"/>
      <c r="CGX78" s="139"/>
      <c r="CGY78" s="139"/>
      <c r="CGZ78" s="139"/>
      <c r="CHA78" s="139"/>
      <c r="CHB78" s="139"/>
      <c r="CHC78" s="139"/>
      <c r="CHD78" s="139"/>
      <c r="CHE78" s="139"/>
      <c r="CHF78" s="139"/>
      <c r="CHG78" s="139"/>
      <c r="CHH78" s="139"/>
      <c r="CHI78" s="139"/>
      <c r="CHJ78" s="139"/>
      <c r="CHK78" s="139"/>
      <c r="CHL78" s="139"/>
      <c r="CHM78" s="139"/>
      <c r="CHN78" s="139"/>
      <c r="CHO78" s="139"/>
      <c r="CHP78" s="139"/>
      <c r="CHQ78" s="139"/>
      <c r="CHR78" s="139"/>
      <c r="CHS78" s="139"/>
      <c r="CHT78" s="139"/>
      <c r="CHU78" s="139"/>
      <c r="CHV78" s="139"/>
      <c r="CHW78" s="139"/>
      <c r="CHX78" s="139"/>
      <c r="CHY78" s="139"/>
      <c r="CHZ78" s="139"/>
      <c r="CIA78" s="139"/>
      <c r="CIB78" s="139"/>
      <c r="CIC78" s="139"/>
      <c r="CID78" s="139"/>
      <c r="CIE78" s="139"/>
      <c r="CIF78" s="139"/>
      <c r="CIG78" s="139"/>
      <c r="CIH78" s="139"/>
      <c r="CII78" s="139"/>
      <c r="CIJ78" s="139"/>
      <c r="CIK78" s="139"/>
      <c r="CIL78" s="139"/>
      <c r="CIM78" s="139"/>
      <c r="CIN78" s="139"/>
      <c r="CIO78" s="139"/>
      <c r="CIP78" s="139"/>
      <c r="CIQ78" s="139"/>
      <c r="CIR78" s="139"/>
      <c r="CIS78" s="139"/>
      <c r="CIT78" s="139"/>
      <c r="CIU78" s="139"/>
      <c r="CIV78" s="139"/>
      <c r="CIW78" s="139"/>
      <c r="CIX78" s="139"/>
      <c r="CIY78" s="139"/>
      <c r="CIZ78" s="139"/>
      <c r="CJA78" s="139"/>
      <c r="CJB78" s="139"/>
      <c r="CJC78" s="139"/>
      <c r="CJD78" s="139"/>
      <c r="CJE78" s="139"/>
      <c r="CJF78" s="139"/>
      <c r="CJG78" s="139"/>
      <c r="CJH78" s="139"/>
      <c r="CJI78" s="139"/>
      <c r="CJJ78" s="139"/>
      <c r="CJK78" s="139"/>
      <c r="CJL78" s="139"/>
      <c r="CJM78" s="139"/>
      <c r="CJN78" s="139"/>
      <c r="CJO78" s="139"/>
      <c r="CJP78" s="139"/>
      <c r="CJQ78" s="139"/>
      <c r="CJR78" s="139"/>
      <c r="CJS78" s="139"/>
      <c r="CJT78" s="139"/>
      <c r="CJU78" s="139"/>
      <c r="CJV78" s="139"/>
      <c r="CJW78" s="139"/>
      <c r="CJX78" s="139"/>
      <c r="CJY78" s="139"/>
      <c r="CJZ78" s="139"/>
      <c r="CKA78" s="139"/>
      <c r="CKB78" s="139"/>
      <c r="CKC78" s="139"/>
      <c r="CKD78" s="139"/>
      <c r="CKE78" s="139"/>
      <c r="CKF78" s="139"/>
      <c r="CKG78" s="139"/>
      <c r="CKH78" s="139"/>
      <c r="CKI78" s="139"/>
      <c r="CKJ78" s="139"/>
      <c r="CKK78" s="139"/>
      <c r="CKL78" s="139"/>
      <c r="CKM78" s="139"/>
      <c r="CKN78" s="139"/>
      <c r="CKO78" s="139"/>
      <c r="CKP78" s="139"/>
      <c r="CKQ78" s="139"/>
      <c r="CKR78" s="139"/>
      <c r="CKS78" s="139"/>
      <c r="CKT78" s="139"/>
      <c r="CKU78" s="139"/>
      <c r="CKV78" s="139"/>
      <c r="CKW78" s="139"/>
      <c r="CKX78" s="139"/>
      <c r="CKY78" s="139"/>
      <c r="CKZ78" s="139"/>
      <c r="CLA78" s="139"/>
      <c r="CLB78" s="139"/>
      <c r="CLC78" s="139"/>
      <c r="CLD78" s="139"/>
      <c r="CLE78" s="139"/>
      <c r="CLF78" s="139"/>
      <c r="CLG78" s="139"/>
      <c r="CLH78" s="139"/>
      <c r="CLI78" s="139"/>
      <c r="CLJ78" s="139"/>
      <c r="CLK78" s="139"/>
      <c r="CLL78" s="139"/>
      <c r="CLM78" s="139"/>
      <c r="CLN78" s="139"/>
      <c r="CLO78" s="139"/>
      <c r="CLP78" s="139"/>
      <c r="CLQ78" s="139"/>
      <c r="CLR78" s="139"/>
      <c r="CLS78" s="139"/>
      <c r="CLT78" s="139"/>
      <c r="CLU78" s="139"/>
      <c r="CLV78" s="139"/>
      <c r="CLW78" s="139"/>
      <c r="CLX78" s="139"/>
      <c r="CLY78" s="139"/>
      <c r="CLZ78" s="139"/>
      <c r="CMA78" s="139"/>
      <c r="CMB78" s="139"/>
      <c r="CMC78" s="139"/>
      <c r="CMD78" s="139"/>
      <c r="CME78" s="139"/>
      <c r="CMF78" s="139"/>
      <c r="CMG78" s="139"/>
      <c r="CMH78" s="139"/>
      <c r="CMI78" s="139"/>
      <c r="CMJ78" s="139"/>
      <c r="CMK78" s="139"/>
      <c r="CML78" s="139"/>
      <c r="CMM78" s="139"/>
      <c r="CMN78" s="139"/>
      <c r="CMO78" s="139"/>
      <c r="CMP78" s="139"/>
      <c r="CMQ78" s="139"/>
      <c r="CMR78" s="139"/>
      <c r="CMS78" s="139"/>
      <c r="CMT78" s="139"/>
      <c r="CMU78" s="139"/>
      <c r="CMV78" s="139"/>
      <c r="CMW78" s="139"/>
      <c r="CMX78" s="139"/>
      <c r="CMY78" s="139"/>
      <c r="CMZ78" s="139"/>
      <c r="CNA78" s="139"/>
      <c r="CNB78" s="139"/>
      <c r="CNC78" s="139"/>
      <c r="CND78" s="139"/>
      <c r="CNE78" s="139"/>
      <c r="CNF78" s="139"/>
      <c r="CNG78" s="139"/>
      <c r="CNH78" s="139"/>
      <c r="CNI78" s="139"/>
      <c r="CNJ78" s="139"/>
      <c r="CNK78" s="139"/>
      <c r="CNL78" s="139"/>
      <c r="CNM78" s="139"/>
      <c r="CNN78" s="139"/>
      <c r="CNO78" s="139"/>
      <c r="CNP78" s="139"/>
      <c r="CNQ78" s="139"/>
      <c r="CNR78" s="139"/>
      <c r="CNS78" s="139"/>
      <c r="CNT78" s="139"/>
      <c r="CNU78" s="139"/>
      <c r="CNV78" s="139"/>
      <c r="CNW78" s="139"/>
      <c r="CNX78" s="139"/>
      <c r="CNY78" s="139"/>
      <c r="CNZ78" s="139"/>
      <c r="COA78" s="139"/>
      <c r="COB78" s="139"/>
      <c r="COC78" s="139"/>
      <c r="COD78" s="139"/>
      <c r="COE78" s="139"/>
      <c r="COF78" s="139"/>
      <c r="COG78" s="139"/>
      <c r="COH78" s="139"/>
      <c r="COI78" s="139"/>
      <c r="COJ78" s="139"/>
      <c r="COK78" s="139"/>
      <c r="COL78" s="139"/>
      <c r="COM78" s="139"/>
      <c r="CON78" s="139"/>
      <c r="COO78" s="139"/>
      <c r="COP78" s="139"/>
      <c r="COQ78" s="139"/>
      <c r="COR78" s="139"/>
      <c r="COS78" s="139"/>
      <c r="COT78" s="139"/>
      <c r="COU78" s="139"/>
      <c r="COV78" s="139"/>
      <c r="COW78" s="139"/>
      <c r="COX78" s="139"/>
      <c r="COY78" s="139"/>
      <c r="COZ78" s="139"/>
      <c r="CPA78" s="139"/>
      <c r="CPB78" s="139"/>
      <c r="CPC78" s="139"/>
      <c r="CPD78" s="139"/>
      <c r="CPE78" s="139"/>
      <c r="CPF78" s="139"/>
      <c r="CPG78" s="139"/>
      <c r="CPH78" s="139"/>
      <c r="CPI78" s="139"/>
      <c r="CPJ78" s="139"/>
      <c r="CPK78" s="139"/>
      <c r="CPL78" s="139"/>
      <c r="CPM78" s="139"/>
      <c r="CPN78" s="139"/>
      <c r="CPO78" s="139"/>
      <c r="CPP78" s="139"/>
      <c r="CPQ78" s="139"/>
      <c r="CPR78" s="139"/>
      <c r="CPS78" s="139"/>
      <c r="CPT78" s="139"/>
      <c r="CPU78" s="139"/>
      <c r="CPV78" s="139"/>
      <c r="CPW78" s="139"/>
      <c r="CPX78" s="139"/>
      <c r="CPY78" s="139"/>
      <c r="CPZ78" s="139"/>
      <c r="CQA78" s="139"/>
      <c r="CQB78" s="139"/>
      <c r="CQC78" s="139"/>
      <c r="CQD78" s="139"/>
      <c r="CQE78" s="139"/>
      <c r="CQF78" s="139"/>
      <c r="CQG78" s="139"/>
      <c r="CQH78" s="139"/>
      <c r="CQI78" s="139"/>
      <c r="CQJ78" s="139"/>
      <c r="CQK78" s="139"/>
      <c r="CQL78" s="139"/>
      <c r="CQM78" s="139"/>
      <c r="CQN78" s="139"/>
      <c r="CQO78" s="139"/>
      <c r="CQP78" s="139"/>
      <c r="CQQ78" s="139"/>
      <c r="CQR78" s="139"/>
      <c r="CQS78" s="139"/>
      <c r="CQT78" s="139"/>
      <c r="CQU78" s="139"/>
      <c r="CQV78" s="139"/>
      <c r="CQW78" s="139"/>
      <c r="CQX78" s="139"/>
      <c r="CQY78" s="139"/>
      <c r="CQZ78" s="139"/>
      <c r="CRA78" s="139"/>
      <c r="CRB78" s="139"/>
      <c r="CRC78" s="139"/>
      <c r="CRD78" s="139"/>
      <c r="CRE78" s="139"/>
      <c r="CRF78" s="139"/>
      <c r="CRG78" s="139"/>
      <c r="CRH78" s="139"/>
      <c r="CRI78" s="139"/>
      <c r="CRJ78" s="139"/>
      <c r="CRK78" s="139"/>
      <c r="CRL78" s="139"/>
      <c r="CRM78" s="139"/>
      <c r="CRN78" s="139"/>
      <c r="CRO78" s="139"/>
      <c r="CRP78" s="139"/>
      <c r="CRQ78" s="139"/>
      <c r="CRR78" s="139"/>
      <c r="CRS78" s="139"/>
      <c r="CRT78" s="139"/>
      <c r="CRU78" s="139"/>
      <c r="CRV78" s="139"/>
      <c r="CRW78" s="139"/>
      <c r="CRX78" s="139"/>
      <c r="CRY78" s="139"/>
      <c r="CRZ78" s="139"/>
      <c r="CSA78" s="139"/>
      <c r="CSB78" s="139"/>
      <c r="CSC78" s="139"/>
      <c r="CSD78" s="139"/>
      <c r="CSE78" s="139"/>
      <c r="CSF78" s="139"/>
      <c r="CSG78" s="139"/>
      <c r="CSH78" s="139"/>
      <c r="CSI78" s="139"/>
      <c r="CSJ78" s="139"/>
      <c r="CSK78" s="139"/>
      <c r="CSL78" s="139"/>
      <c r="CSM78" s="139"/>
      <c r="CSN78" s="139"/>
      <c r="CSO78" s="139"/>
      <c r="CSP78" s="139"/>
      <c r="CSQ78" s="139"/>
      <c r="CSR78" s="139"/>
      <c r="CSS78" s="139"/>
      <c r="CST78" s="139"/>
      <c r="CSU78" s="139"/>
      <c r="CSV78" s="139"/>
      <c r="CSW78" s="139"/>
      <c r="CSX78" s="139"/>
      <c r="CSY78" s="139"/>
      <c r="CSZ78" s="139"/>
      <c r="CTA78" s="139"/>
      <c r="CTB78" s="139"/>
      <c r="CTC78" s="139"/>
      <c r="CTD78" s="139"/>
      <c r="CTE78" s="139"/>
      <c r="CTF78" s="139"/>
      <c r="CTG78" s="139"/>
      <c r="CTH78" s="139"/>
      <c r="CTI78" s="139"/>
      <c r="CTJ78" s="139"/>
      <c r="CTK78" s="139"/>
      <c r="CTL78" s="139"/>
      <c r="CTM78" s="139"/>
      <c r="CTN78" s="139"/>
      <c r="CTO78" s="139"/>
      <c r="CTP78" s="139"/>
      <c r="CTQ78" s="139"/>
      <c r="CTR78" s="139"/>
      <c r="CTS78" s="139"/>
      <c r="CTT78" s="139"/>
      <c r="CTU78" s="139"/>
      <c r="CTV78" s="139"/>
      <c r="CTW78" s="139"/>
      <c r="CTX78" s="139"/>
      <c r="CTY78" s="139"/>
      <c r="CTZ78" s="139"/>
      <c r="CUA78" s="139"/>
      <c r="CUB78" s="139"/>
      <c r="CUC78" s="139"/>
      <c r="CUD78" s="139"/>
      <c r="CUE78" s="139"/>
      <c r="CUF78" s="139"/>
      <c r="CUG78" s="139"/>
      <c r="CUH78" s="139"/>
      <c r="CUI78" s="139"/>
      <c r="CUJ78" s="139"/>
      <c r="CUK78" s="139"/>
      <c r="CUL78" s="139"/>
      <c r="CUM78" s="139"/>
      <c r="CUN78" s="139"/>
      <c r="CUO78" s="139"/>
      <c r="CUP78" s="139"/>
      <c r="CUQ78" s="139"/>
      <c r="CUR78" s="139"/>
      <c r="CUS78" s="139"/>
      <c r="CUT78" s="139"/>
      <c r="CUU78" s="139"/>
      <c r="CUV78" s="139"/>
      <c r="CUW78" s="139"/>
      <c r="CUX78" s="139"/>
      <c r="CUY78" s="139"/>
      <c r="CUZ78" s="139"/>
      <c r="CVA78" s="139"/>
      <c r="CVB78" s="139"/>
      <c r="CVC78" s="139"/>
      <c r="CVD78" s="139"/>
      <c r="CVE78" s="139"/>
      <c r="CVF78" s="139"/>
      <c r="CVG78" s="139"/>
      <c r="CVH78" s="139"/>
      <c r="CVI78" s="139"/>
      <c r="CVJ78" s="139"/>
      <c r="CVK78" s="139"/>
      <c r="CVL78" s="139"/>
      <c r="CVM78" s="139"/>
      <c r="CVN78" s="139"/>
      <c r="CVO78" s="139"/>
      <c r="CVP78" s="139"/>
      <c r="CVQ78" s="139"/>
      <c r="CVR78" s="139"/>
      <c r="CVS78" s="139"/>
      <c r="CVT78" s="139"/>
      <c r="CVU78" s="139"/>
      <c r="CVV78" s="139"/>
      <c r="CVW78" s="139"/>
      <c r="CVX78" s="139"/>
      <c r="CVY78" s="139"/>
      <c r="CVZ78" s="139"/>
      <c r="CWA78" s="139"/>
      <c r="CWB78" s="139"/>
      <c r="CWC78" s="139"/>
      <c r="CWD78" s="139"/>
      <c r="CWE78" s="139"/>
      <c r="CWF78" s="139"/>
      <c r="CWG78" s="139"/>
      <c r="CWH78" s="139"/>
      <c r="CWI78" s="139"/>
      <c r="CWJ78" s="139"/>
      <c r="CWK78" s="139"/>
      <c r="CWL78" s="139"/>
      <c r="CWM78" s="139"/>
      <c r="CWN78" s="139"/>
      <c r="CWO78" s="139"/>
      <c r="CWP78" s="139"/>
      <c r="CWQ78" s="139"/>
      <c r="CWR78" s="139"/>
      <c r="CWS78" s="139"/>
      <c r="CWT78" s="139"/>
      <c r="CWU78" s="139"/>
      <c r="CWV78" s="139"/>
      <c r="CWW78" s="139"/>
      <c r="CWX78" s="139"/>
      <c r="CWY78" s="139"/>
      <c r="CWZ78" s="139"/>
      <c r="CXA78" s="139"/>
      <c r="CXB78" s="139"/>
      <c r="CXC78" s="139"/>
      <c r="CXD78" s="139"/>
      <c r="CXE78" s="139"/>
      <c r="CXF78" s="139"/>
      <c r="CXG78" s="139"/>
      <c r="CXH78" s="139"/>
      <c r="CXI78" s="139"/>
      <c r="CXJ78" s="139"/>
      <c r="CXK78" s="139"/>
      <c r="CXL78" s="139"/>
      <c r="CXM78" s="139"/>
      <c r="CXN78" s="139"/>
      <c r="CXO78" s="139"/>
      <c r="CXP78" s="139"/>
      <c r="CXQ78" s="139"/>
      <c r="CXR78" s="139"/>
      <c r="CXS78" s="139"/>
      <c r="CXT78" s="139"/>
      <c r="CXU78" s="139"/>
      <c r="CXV78" s="139"/>
      <c r="CXW78" s="139"/>
      <c r="CXX78" s="139"/>
      <c r="CXY78" s="139"/>
      <c r="CXZ78" s="139"/>
      <c r="CYA78" s="139"/>
      <c r="CYB78" s="139"/>
      <c r="CYC78" s="139"/>
      <c r="CYD78" s="139"/>
      <c r="CYE78" s="139"/>
      <c r="CYF78" s="139"/>
      <c r="CYG78" s="139"/>
      <c r="CYH78" s="139"/>
      <c r="CYI78" s="139"/>
      <c r="CYJ78" s="139"/>
      <c r="CYK78" s="139"/>
      <c r="CYL78" s="139"/>
      <c r="CYM78" s="139"/>
      <c r="CYN78" s="139"/>
      <c r="CYO78" s="139"/>
      <c r="CYP78" s="139"/>
      <c r="CYQ78" s="139"/>
      <c r="CYR78" s="139"/>
      <c r="CYS78" s="139"/>
      <c r="CYT78" s="139"/>
      <c r="CYU78" s="139"/>
      <c r="CYV78" s="139"/>
      <c r="CYW78" s="139"/>
      <c r="CYX78" s="139"/>
      <c r="CYY78" s="139"/>
      <c r="CYZ78" s="139"/>
      <c r="CZA78" s="139"/>
      <c r="CZB78" s="139"/>
      <c r="CZC78" s="139"/>
      <c r="CZD78" s="139"/>
      <c r="CZE78" s="139"/>
      <c r="CZF78" s="139"/>
      <c r="CZG78" s="139"/>
      <c r="CZH78" s="139"/>
      <c r="CZI78" s="139"/>
      <c r="CZJ78" s="139"/>
      <c r="CZK78" s="139"/>
      <c r="CZL78" s="139"/>
      <c r="CZM78" s="139"/>
      <c r="CZN78" s="139"/>
      <c r="CZO78" s="139"/>
      <c r="CZP78" s="139"/>
      <c r="CZQ78" s="139"/>
      <c r="CZR78" s="139"/>
      <c r="CZS78" s="139"/>
      <c r="CZT78" s="139"/>
      <c r="CZU78" s="139"/>
      <c r="CZV78" s="139"/>
      <c r="CZW78" s="139"/>
      <c r="CZX78" s="139"/>
      <c r="CZY78" s="139"/>
      <c r="CZZ78" s="139"/>
      <c r="DAA78" s="139"/>
      <c r="DAB78" s="139"/>
      <c r="DAC78" s="139"/>
      <c r="DAD78" s="139"/>
      <c r="DAE78" s="139"/>
      <c r="DAF78" s="139"/>
      <c r="DAG78" s="139"/>
      <c r="DAH78" s="139"/>
      <c r="DAI78" s="139"/>
      <c r="DAJ78" s="139"/>
      <c r="DAK78" s="139"/>
      <c r="DAL78" s="139"/>
      <c r="DAM78" s="139"/>
      <c r="DAN78" s="139"/>
      <c r="DAO78" s="139"/>
      <c r="DAP78" s="139"/>
      <c r="DAQ78" s="139"/>
      <c r="DAR78" s="139"/>
      <c r="DAS78" s="139"/>
      <c r="DAT78" s="139"/>
      <c r="DAU78" s="139"/>
      <c r="DAV78" s="139"/>
      <c r="DAW78" s="139"/>
      <c r="DAX78" s="139"/>
      <c r="DAY78" s="139"/>
      <c r="DAZ78" s="139"/>
      <c r="DBA78" s="139"/>
      <c r="DBB78" s="139"/>
      <c r="DBC78" s="139"/>
      <c r="DBD78" s="139"/>
      <c r="DBE78" s="139"/>
      <c r="DBF78" s="139"/>
      <c r="DBG78" s="139"/>
      <c r="DBH78" s="139"/>
      <c r="DBI78" s="139"/>
      <c r="DBJ78" s="139"/>
      <c r="DBK78" s="139"/>
      <c r="DBL78" s="139"/>
      <c r="DBM78" s="139"/>
      <c r="DBN78" s="139"/>
      <c r="DBO78" s="139"/>
      <c r="DBP78" s="139"/>
      <c r="DBQ78" s="139"/>
      <c r="DBR78" s="139"/>
      <c r="DBS78" s="139"/>
      <c r="DBT78" s="139"/>
      <c r="DBU78" s="139"/>
      <c r="DBV78" s="139"/>
      <c r="DBW78" s="139"/>
      <c r="DBX78" s="139"/>
      <c r="DBY78" s="139"/>
      <c r="DBZ78" s="139"/>
      <c r="DCA78" s="139"/>
      <c r="DCB78" s="139"/>
      <c r="DCC78" s="139"/>
      <c r="DCD78" s="139"/>
      <c r="DCE78" s="139"/>
      <c r="DCF78" s="139"/>
      <c r="DCG78" s="139"/>
      <c r="DCH78" s="139"/>
      <c r="DCI78" s="139"/>
      <c r="DCJ78" s="139"/>
      <c r="DCK78" s="139"/>
      <c r="DCL78" s="139"/>
      <c r="DCM78" s="139"/>
      <c r="DCN78" s="139"/>
      <c r="DCO78" s="139"/>
      <c r="DCP78" s="139"/>
      <c r="DCQ78" s="139"/>
      <c r="DCR78" s="139"/>
      <c r="DCS78" s="139"/>
      <c r="DCT78" s="139"/>
      <c r="DCU78" s="139"/>
      <c r="DCV78" s="139"/>
      <c r="DCW78" s="139"/>
      <c r="DCX78" s="139"/>
      <c r="DCY78" s="139"/>
      <c r="DCZ78" s="139"/>
      <c r="DDA78" s="139"/>
      <c r="DDB78" s="139"/>
      <c r="DDC78" s="139"/>
      <c r="DDD78" s="139"/>
      <c r="DDE78" s="139"/>
      <c r="DDF78" s="139"/>
      <c r="DDG78" s="139"/>
      <c r="DDH78" s="139"/>
      <c r="DDI78" s="139"/>
      <c r="DDJ78" s="139"/>
      <c r="DDK78" s="139"/>
      <c r="DDL78" s="139"/>
      <c r="DDM78" s="139"/>
      <c r="DDN78" s="139"/>
      <c r="DDO78" s="139"/>
      <c r="DDP78" s="139"/>
      <c r="DDQ78" s="139"/>
      <c r="DDR78" s="139"/>
      <c r="DDS78" s="139"/>
      <c r="DDT78" s="139"/>
      <c r="DDU78" s="139"/>
      <c r="DDV78" s="139"/>
      <c r="DDW78" s="139"/>
      <c r="DDX78" s="139"/>
      <c r="DDY78" s="139"/>
      <c r="DDZ78" s="139"/>
      <c r="DEA78" s="139"/>
      <c r="DEB78" s="139"/>
      <c r="DEC78" s="139"/>
      <c r="DED78" s="139"/>
      <c r="DEE78" s="139"/>
      <c r="DEF78" s="139"/>
      <c r="DEG78" s="139"/>
      <c r="DEH78" s="139"/>
      <c r="DEI78" s="139"/>
      <c r="DEJ78" s="139"/>
      <c r="DEK78" s="139"/>
      <c r="DEL78" s="139"/>
      <c r="DEM78" s="139"/>
      <c r="DEN78" s="139"/>
      <c r="DEO78" s="139"/>
      <c r="DEP78" s="139"/>
      <c r="DEQ78" s="139"/>
      <c r="DER78" s="139"/>
      <c r="DES78" s="139"/>
      <c r="DET78" s="139"/>
      <c r="DEU78" s="139"/>
      <c r="DEV78" s="139"/>
      <c r="DEW78" s="139"/>
      <c r="DEX78" s="139"/>
      <c r="DEY78" s="139"/>
      <c r="DEZ78" s="139"/>
      <c r="DFA78" s="139"/>
      <c r="DFB78" s="139"/>
      <c r="DFC78" s="139"/>
      <c r="DFD78" s="139"/>
      <c r="DFE78" s="139"/>
      <c r="DFF78" s="139"/>
      <c r="DFG78" s="139"/>
      <c r="DFH78" s="139"/>
      <c r="DFI78" s="139"/>
      <c r="DFJ78" s="139"/>
      <c r="DFK78" s="139"/>
      <c r="DFL78" s="139"/>
      <c r="DFM78" s="139"/>
      <c r="DFN78" s="139"/>
      <c r="DFO78" s="139"/>
      <c r="DFP78" s="139"/>
      <c r="DFQ78" s="139"/>
      <c r="DFR78" s="139"/>
      <c r="DFS78" s="139"/>
      <c r="DFT78" s="139"/>
      <c r="DFU78" s="139"/>
      <c r="DFV78" s="139"/>
      <c r="DFW78" s="139"/>
      <c r="DFX78" s="139"/>
      <c r="DFY78" s="139"/>
      <c r="DFZ78" s="139"/>
      <c r="DGA78" s="139"/>
      <c r="DGB78" s="139"/>
      <c r="DGC78" s="139"/>
      <c r="DGD78" s="139"/>
      <c r="DGE78" s="139"/>
      <c r="DGF78" s="139"/>
      <c r="DGG78" s="139"/>
      <c r="DGH78" s="139"/>
      <c r="DGI78" s="139"/>
      <c r="DGJ78" s="139"/>
      <c r="DGK78" s="139"/>
      <c r="DGL78" s="139"/>
      <c r="DGM78" s="139"/>
      <c r="DGN78" s="139"/>
      <c r="DGO78" s="139"/>
      <c r="DGP78" s="139"/>
      <c r="DGQ78" s="139"/>
      <c r="DGR78" s="139"/>
      <c r="DGS78" s="139"/>
      <c r="DGT78" s="139"/>
      <c r="DGU78" s="139"/>
      <c r="DGV78" s="139"/>
      <c r="DGW78" s="139"/>
      <c r="DGX78" s="139"/>
      <c r="DGY78" s="139"/>
      <c r="DGZ78" s="139"/>
      <c r="DHA78" s="139"/>
      <c r="DHB78" s="139"/>
      <c r="DHC78" s="139"/>
      <c r="DHD78" s="139"/>
      <c r="DHE78" s="139"/>
      <c r="DHF78" s="139"/>
      <c r="DHG78" s="139"/>
      <c r="DHH78" s="139"/>
      <c r="DHI78" s="139"/>
      <c r="DHJ78" s="139"/>
      <c r="DHK78" s="139"/>
      <c r="DHL78" s="139"/>
      <c r="DHM78" s="139"/>
      <c r="DHN78" s="139"/>
      <c r="DHO78" s="139"/>
      <c r="DHP78" s="139"/>
      <c r="DHQ78" s="139"/>
      <c r="DHR78" s="139"/>
      <c r="DHS78" s="139"/>
      <c r="DHT78" s="139"/>
      <c r="DHU78" s="139"/>
      <c r="DHV78" s="139"/>
      <c r="DHW78" s="139"/>
      <c r="DHX78" s="139"/>
      <c r="DHY78" s="139"/>
      <c r="DHZ78" s="139"/>
      <c r="DIA78" s="139"/>
      <c r="DIB78" s="139"/>
      <c r="DIC78" s="139"/>
      <c r="DID78" s="139"/>
      <c r="DIE78" s="139"/>
      <c r="DIF78" s="139"/>
      <c r="DIG78" s="139"/>
      <c r="DIH78" s="139"/>
      <c r="DII78" s="139"/>
      <c r="DIJ78" s="139"/>
      <c r="DIK78" s="139"/>
      <c r="DIL78" s="139"/>
      <c r="DIM78" s="139"/>
      <c r="DIN78" s="139"/>
      <c r="DIO78" s="139"/>
      <c r="DIP78" s="139"/>
      <c r="DIQ78" s="139"/>
      <c r="DIR78" s="139"/>
      <c r="DIS78" s="139"/>
      <c r="DIT78" s="139"/>
      <c r="DIU78" s="139"/>
      <c r="DIV78" s="139"/>
      <c r="DIW78" s="139"/>
      <c r="DIX78" s="139"/>
      <c r="DIY78" s="139"/>
      <c r="DIZ78" s="139"/>
      <c r="DJA78" s="139"/>
      <c r="DJB78" s="139"/>
      <c r="DJC78" s="139"/>
      <c r="DJD78" s="139"/>
      <c r="DJE78" s="139"/>
      <c r="DJF78" s="139"/>
      <c r="DJG78" s="139"/>
      <c r="DJH78" s="139"/>
      <c r="DJI78" s="139"/>
      <c r="DJJ78" s="139"/>
      <c r="DJK78" s="139"/>
      <c r="DJL78" s="139"/>
      <c r="DJM78" s="139"/>
      <c r="DJN78" s="139"/>
      <c r="DJO78" s="139"/>
      <c r="DJP78" s="139"/>
      <c r="DJQ78" s="139"/>
      <c r="DJR78" s="139"/>
      <c r="DJS78" s="139"/>
      <c r="DJT78" s="139"/>
      <c r="DJU78" s="139"/>
      <c r="DJV78" s="139"/>
      <c r="DJW78" s="139"/>
      <c r="DJX78" s="139"/>
      <c r="DJY78" s="139"/>
      <c r="DJZ78" s="139"/>
      <c r="DKA78" s="139"/>
      <c r="DKB78" s="139"/>
      <c r="DKC78" s="139"/>
      <c r="DKD78" s="139"/>
      <c r="DKE78" s="139"/>
      <c r="DKF78" s="139"/>
      <c r="DKG78" s="139"/>
      <c r="DKH78" s="139"/>
      <c r="DKI78" s="139"/>
      <c r="DKJ78" s="139"/>
      <c r="DKK78" s="139"/>
      <c r="DKL78" s="139"/>
      <c r="DKM78" s="139"/>
      <c r="DKN78" s="139"/>
      <c r="DKO78" s="139"/>
      <c r="DKP78" s="139"/>
      <c r="DKQ78" s="139"/>
      <c r="DKR78" s="139"/>
      <c r="DKS78" s="139"/>
      <c r="DKT78" s="139"/>
      <c r="DKU78" s="139"/>
      <c r="DKV78" s="139"/>
      <c r="DKW78" s="139"/>
      <c r="DKX78" s="139"/>
      <c r="DKY78" s="139"/>
      <c r="DKZ78" s="139"/>
      <c r="DLA78" s="139"/>
      <c r="DLB78" s="139"/>
      <c r="DLC78" s="139"/>
      <c r="DLD78" s="139"/>
      <c r="DLE78" s="139"/>
      <c r="DLF78" s="139"/>
      <c r="DLG78" s="139"/>
      <c r="DLH78" s="139"/>
      <c r="DLI78" s="139"/>
      <c r="DLJ78" s="139"/>
      <c r="DLK78" s="139"/>
      <c r="DLL78" s="139"/>
      <c r="DLM78" s="139"/>
      <c r="DLN78" s="139"/>
      <c r="DLO78" s="139"/>
      <c r="DLP78" s="139"/>
      <c r="DLQ78" s="139"/>
      <c r="DLR78" s="139"/>
      <c r="DLS78" s="139"/>
      <c r="DLT78" s="139"/>
      <c r="DLU78" s="139"/>
      <c r="DLV78" s="139"/>
      <c r="DLW78" s="139"/>
      <c r="DLX78" s="139"/>
      <c r="DLY78" s="139"/>
      <c r="DLZ78" s="139"/>
      <c r="DMA78" s="139"/>
      <c r="DMB78" s="139"/>
      <c r="DMC78" s="139"/>
      <c r="DMD78" s="139"/>
      <c r="DME78" s="139"/>
      <c r="DMF78" s="139"/>
      <c r="DMG78" s="139"/>
      <c r="DMH78" s="139"/>
      <c r="DMI78" s="139"/>
      <c r="DMJ78" s="139"/>
      <c r="DMK78" s="139"/>
      <c r="DML78" s="139"/>
      <c r="DMM78" s="139"/>
      <c r="DMN78" s="139"/>
      <c r="DMO78" s="139"/>
      <c r="DMP78" s="139"/>
      <c r="DMQ78" s="139"/>
      <c r="DMR78" s="139"/>
      <c r="DMS78" s="139"/>
      <c r="DMT78" s="139"/>
      <c r="DMU78" s="139"/>
      <c r="DMV78" s="139"/>
      <c r="DMW78" s="139"/>
      <c r="DMX78" s="139"/>
      <c r="DMY78" s="139"/>
      <c r="DMZ78" s="139"/>
      <c r="DNA78" s="139"/>
      <c r="DNB78" s="139"/>
      <c r="DNC78" s="139"/>
      <c r="DND78" s="139"/>
      <c r="DNE78" s="139"/>
      <c r="DNF78" s="139"/>
      <c r="DNG78" s="139"/>
      <c r="DNH78" s="139"/>
      <c r="DNI78" s="139"/>
      <c r="DNJ78" s="139"/>
      <c r="DNK78" s="139"/>
      <c r="DNL78" s="139"/>
      <c r="DNM78" s="139"/>
      <c r="DNN78" s="139"/>
      <c r="DNO78" s="139"/>
      <c r="DNP78" s="139"/>
      <c r="DNQ78" s="139"/>
      <c r="DNR78" s="139"/>
      <c r="DNS78" s="139"/>
      <c r="DNT78" s="139"/>
      <c r="DNU78" s="139"/>
      <c r="DNV78" s="139"/>
      <c r="DNW78" s="139"/>
      <c r="DNX78" s="139"/>
      <c r="DNY78" s="139"/>
      <c r="DNZ78" s="139"/>
      <c r="DOA78" s="139"/>
      <c r="DOB78" s="139"/>
      <c r="DOC78" s="139"/>
      <c r="DOD78" s="139"/>
      <c r="DOE78" s="139"/>
      <c r="DOF78" s="139"/>
      <c r="DOG78" s="139"/>
      <c r="DOH78" s="139"/>
      <c r="DOI78" s="139"/>
      <c r="DOJ78" s="139"/>
      <c r="DOK78" s="139"/>
      <c r="DOL78" s="139"/>
      <c r="DOM78" s="139"/>
      <c r="DON78" s="139"/>
      <c r="DOO78" s="139"/>
      <c r="DOP78" s="139"/>
      <c r="DOQ78" s="139"/>
      <c r="DOR78" s="139"/>
      <c r="DOS78" s="139"/>
      <c r="DOT78" s="139"/>
      <c r="DOU78" s="139"/>
      <c r="DOV78" s="139"/>
      <c r="DOW78" s="139"/>
      <c r="DOX78" s="139"/>
      <c r="DOY78" s="139"/>
      <c r="DOZ78" s="139"/>
      <c r="DPA78" s="139"/>
      <c r="DPB78" s="139"/>
      <c r="DPC78" s="139"/>
      <c r="DPD78" s="139"/>
      <c r="DPE78" s="139"/>
      <c r="DPF78" s="139"/>
      <c r="DPG78" s="139"/>
      <c r="DPH78" s="139"/>
      <c r="DPI78" s="139"/>
      <c r="DPJ78" s="139"/>
      <c r="DPK78" s="139"/>
      <c r="DPL78" s="139"/>
      <c r="DPM78" s="139"/>
      <c r="DPN78" s="139"/>
      <c r="DPO78" s="139"/>
      <c r="DPP78" s="139"/>
      <c r="DPQ78" s="139"/>
      <c r="DPR78" s="139"/>
      <c r="DPS78" s="139"/>
      <c r="DPT78" s="139"/>
      <c r="DPU78" s="139"/>
      <c r="DPV78" s="139"/>
      <c r="DPW78" s="139"/>
      <c r="DPX78" s="139"/>
      <c r="DPY78" s="139"/>
      <c r="DPZ78" s="139"/>
      <c r="DQA78" s="139"/>
      <c r="DQB78" s="139"/>
      <c r="DQC78" s="139"/>
      <c r="DQD78" s="139"/>
      <c r="DQE78" s="139"/>
      <c r="DQF78" s="139"/>
      <c r="DQG78" s="139"/>
      <c r="DQH78" s="139"/>
      <c r="DQI78" s="139"/>
      <c r="DQJ78" s="139"/>
      <c r="DQK78" s="139"/>
      <c r="DQL78" s="139"/>
      <c r="DQM78" s="139"/>
      <c r="DQN78" s="139"/>
      <c r="DQO78" s="139"/>
      <c r="DQP78" s="139"/>
      <c r="DQQ78" s="139"/>
      <c r="DQR78" s="139"/>
      <c r="DQS78" s="139"/>
      <c r="DQT78" s="139"/>
      <c r="DQU78" s="139"/>
      <c r="DQV78" s="139"/>
      <c r="DQW78" s="139"/>
      <c r="DQX78" s="139"/>
      <c r="DQY78" s="139"/>
      <c r="DQZ78" s="139"/>
      <c r="DRA78" s="139"/>
      <c r="DRB78" s="139"/>
      <c r="DRC78" s="139"/>
      <c r="DRD78" s="139"/>
      <c r="DRE78" s="139"/>
      <c r="DRF78" s="139"/>
      <c r="DRG78" s="139"/>
      <c r="DRH78" s="139"/>
      <c r="DRI78" s="139"/>
      <c r="DRJ78" s="139"/>
      <c r="DRK78" s="139"/>
      <c r="DRL78" s="139"/>
      <c r="DRM78" s="139"/>
      <c r="DRN78" s="139"/>
      <c r="DRO78" s="139"/>
      <c r="DRP78" s="139"/>
      <c r="DRQ78" s="139"/>
      <c r="DRR78" s="139"/>
      <c r="DRS78" s="139"/>
      <c r="DRT78" s="139"/>
      <c r="DRU78" s="139"/>
      <c r="DRV78" s="139"/>
      <c r="DRW78" s="139"/>
      <c r="DRX78" s="139"/>
      <c r="DRY78" s="139"/>
      <c r="DRZ78" s="139"/>
      <c r="DSA78" s="139"/>
      <c r="DSB78" s="139"/>
      <c r="DSC78" s="139"/>
      <c r="DSD78" s="139"/>
      <c r="DSE78" s="139"/>
      <c r="DSF78" s="139"/>
      <c r="DSG78" s="139"/>
      <c r="DSH78" s="139"/>
      <c r="DSI78" s="139"/>
      <c r="DSJ78" s="139"/>
      <c r="DSK78" s="139"/>
      <c r="DSL78" s="139"/>
      <c r="DSM78" s="139"/>
      <c r="DSN78" s="139"/>
      <c r="DSO78" s="139"/>
      <c r="DSP78" s="139"/>
      <c r="DSQ78" s="139"/>
      <c r="DSR78" s="139"/>
      <c r="DSS78" s="139"/>
      <c r="DST78" s="139"/>
      <c r="DSU78" s="139"/>
      <c r="DSV78" s="139"/>
      <c r="DSW78" s="139"/>
      <c r="DSX78" s="139"/>
      <c r="DSY78" s="139"/>
      <c r="DSZ78" s="139"/>
      <c r="DTA78" s="139"/>
      <c r="DTB78" s="139"/>
      <c r="DTC78" s="139"/>
      <c r="DTD78" s="139"/>
      <c r="DTE78" s="139"/>
      <c r="DTF78" s="139"/>
      <c r="DTG78" s="139"/>
      <c r="DTH78" s="139"/>
      <c r="DTI78" s="139"/>
      <c r="DTJ78" s="139"/>
      <c r="DTK78" s="139"/>
      <c r="DTL78" s="139"/>
      <c r="DTM78" s="139"/>
      <c r="DTN78" s="139"/>
      <c r="DTO78" s="139"/>
      <c r="DTP78" s="139"/>
      <c r="DTQ78" s="139"/>
      <c r="DTR78" s="139"/>
      <c r="DTS78" s="139"/>
      <c r="DTT78" s="139"/>
      <c r="DTU78" s="139"/>
      <c r="DTV78" s="139"/>
      <c r="DTW78" s="139"/>
      <c r="DTX78" s="139"/>
      <c r="DTY78" s="139"/>
      <c r="DTZ78" s="139"/>
      <c r="DUA78" s="139"/>
      <c r="DUB78" s="139"/>
      <c r="DUC78" s="139"/>
      <c r="DUD78" s="139"/>
      <c r="DUE78" s="139"/>
      <c r="DUF78" s="139"/>
      <c r="DUG78" s="139"/>
      <c r="DUH78" s="139"/>
      <c r="DUI78" s="139"/>
      <c r="DUJ78" s="139"/>
      <c r="DUK78" s="139"/>
      <c r="DUL78" s="139"/>
      <c r="DUM78" s="139"/>
      <c r="DUN78" s="139"/>
      <c r="DUO78" s="139"/>
      <c r="DUP78" s="139"/>
      <c r="DUQ78" s="139"/>
      <c r="DUR78" s="139"/>
      <c r="DUS78" s="139"/>
      <c r="DUT78" s="139"/>
      <c r="DUU78" s="139"/>
      <c r="DUV78" s="139"/>
      <c r="DUW78" s="139"/>
      <c r="DUX78" s="139"/>
      <c r="DUY78" s="139"/>
      <c r="DUZ78" s="139"/>
      <c r="DVA78" s="139"/>
      <c r="DVB78" s="139"/>
      <c r="DVC78" s="139"/>
      <c r="DVD78" s="139"/>
      <c r="DVE78" s="139"/>
      <c r="DVF78" s="139"/>
      <c r="DVG78" s="139"/>
      <c r="DVH78" s="139"/>
      <c r="DVI78" s="139"/>
      <c r="DVJ78" s="139"/>
      <c r="DVK78" s="139"/>
      <c r="DVL78" s="139"/>
      <c r="DVM78" s="139"/>
      <c r="DVN78" s="139"/>
      <c r="DVO78" s="139"/>
      <c r="DVP78" s="139"/>
      <c r="DVQ78" s="139"/>
      <c r="DVR78" s="139"/>
      <c r="DVS78" s="139"/>
      <c r="DVT78" s="139"/>
      <c r="DVU78" s="139"/>
      <c r="DVV78" s="139"/>
      <c r="DVW78" s="139"/>
      <c r="DVX78" s="139"/>
      <c r="DVY78" s="139"/>
      <c r="DVZ78" s="139"/>
      <c r="DWA78" s="139"/>
      <c r="DWB78" s="139"/>
      <c r="DWC78" s="139"/>
      <c r="DWD78" s="139"/>
      <c r="DWE78" s="139"/>
      <c r="DWF78" s="139"/>
      <c r="DWG78" s="139"/>
      <c r="DWH78" s="139"/>
      <c r="DWI78" s="139"/>
      <c r="DWJ78" s="139"/>
      <c r="DWK78" s="139"/>
      <c r="DWL78" s="139"/>
      <c r="DWM78" s="139"/>
      <c r="DWN78" s="139"/>
      <c r="DWO78" s="139"/>
      <c r="DWP78" s="139"/>
      <c r="DWQ78" s="139"/>
      <c r="DWR78" s="139"/>
      <c r="DWS78" s="139"/>
      <c r="DWT78" s="139"/>
      <c r="DWU78" s="139"/>
      <c r="DWV78" s="139"/>
      <c r="DWW78" s="139"/>
      <c r="DWX78" s="139"/>
      <c r="DWY78" s="139"/>
      <c r="DWZ78" s="139"/>
      <c r="DXA78" s="139"/>
      <c r="DXB78" s="139"/>
      <c r="DXC78" s="139"/>
      <c r="DXD78" s="139"/>
      <c r="DXE78" s="139"/>
      <c r="DXF78" s="139"/>
      <c r="DXG78" s="139"/>
      <c r="DXH78" s="139"/>
      <c r="DXI78" s="139"/>
      <c r="DXJ78" s="139"/>
      <c r="DXK78" s="139"/>
      <c r="DXL78" s="139"/>
      <c r="DXM78" s="139"/>
      <c r="DXN78" s="139"/>
      <c r="DXO78" s="139"/>
      <c r="DXP78" s="139"/>
      <c r="DXQ78" s="139"/>
      <c r="DXR78" s="139"/>
      <c r="DXS78" s="139"/>
      <c r="DXT78" s="139"/>
      <c r="DXU78" s="139"/>
      <c r="DXV78" s="139"/>
      <c r="DXW78" s="139"/>
      <c r="DXX78" s="139"/>
      <c r="DXY78" s="139"/>
      <c r="DXZ78" s="139"/>
      <c r="DYA78" s="139"/>
      <c r="DYB78" s="139"/>
      <c r="DYC78" s="139"/>
      <c r="DYD78" s="139"/>
      <c r="DYE78" s="139"/>
      <c r="DYF78" s="139"/>
      <c r="DYG78" s="139"/>
      <c r="DYH78" s="139"/>
      <c r="DYI78" s="139"/>
      <c r="DYJ78" s="139"/>
      <c r="DYK78" s="139"/>
      <c r="DYL78" s="139"/>
      <c r="DYM78" s="139"/>
      <c r="DYN78" s="139"/>
      <c r="DYO78" s="139"/>
      <c r="DYP78" s="139"/>
      <c r="DYQ78" s="139"/>
      <c r="DYR78" s="139"/>
      <c r="DYS78" s="139"/>
      <c r="DYT78" s="139"/>
      <c r="DYU78" s="139"/>
      <c r="DYV78" s="139"/>
      <c r="DYW78" s="139"/>
      <c r="DYX78" s="139"/>
      <c r="DYY78" s="139"/>
      <c r="DYZ78" s="139"/>
      <c r="DZA78" s="139"/>
      <c r="DZB78" s="139"/>
      <c r="DZC78" s="139"/>
      <c r="DZD78" s="139"/>
      <c r="DZE78" s="139"/>
      <c r="DZF78" s="139"/>
      <c r="DZG78" s="139"/>
      <c r="DZH78" s="139"/>
      <c r="DZI78" s="139"/>
      <c r="DZJ78" s="139"/>
      <c r="DZK78" s="139"/>
      <c r="DZL78" s="139"/>
      <c r="DZM78" s="139"/>
      <c r="DZN78" s="139"/>
      <c r="DZO78" s="139"/>
      <c r="DZP78" s="139"/>
      <c r="DZQ78" s="139"/>
      <c r="DZR78" s="139"/>
      <c r="DZS78" s="139"/>
      <c r="DZT78" s="139"/>
      <c r="DZU78" s="139"/>
      <c r="DZV78" s="139"/>
      <c r="DZW78" s="139"/>
      <c r="DZX78" s="139"/>
      <c r="DZY78" s="139"/>
      <c r="DZZ78" s="139"/>
      <c r="EAA78" s="139"/>
      <c r="EAB78" s="139"/>
      <c r="EAC78" s="139"/>
      <c r="EAD78" s="139"/>
      <c r="EAE78" s="139"/>
      <c r="EAF78" s="139"/>
      <c r="EAG78" s="139"/>
      <c r="EAH78" s="139"/>
      <c r="EAI78" s="139"/>
      <c r="EAJ78" s="139"/>
      <c r="EAK78" s="139"/>
      <c r="EAL78" s="139"/>
      <c r="EAM78" s="139"/>
      <c r="EAN78" s="139"/>
      <c r="EAO78" s="139"/>
      <c r="EAP78" s="139"/>
      <c r="EAQ78" s="139"/>
      <c r="EAR78" s="139"/>
      <c r="EAS78" s="139"/>
      <c r="EAT78" s="139"/>
      <c r="EAU78" s="139"/>
      <c r="EAV78" s="139"/>
      <c r="EAW78" s="139"/>
      <c r="EAX78" s="139"/>
      <c r="EAY78" s="139"/>
      <c r="EAZ78" s="139"/>
      <c r="EBA78" s="139"/>
      <c r="EBB78" s="139"/>
      <c r="EBC78" s="139"/>
      <c r="EBD78" s="139"/>
      <c r="EBE78" s="139"/>
      <c r="EBF78" s="139"/>
      <c r="EBG78" s="139"/>
      <c r="EBH78" s="139"/>
      <c r="EBI78" s="139"/>
      <c r="EBJ78" s="139"/>
      <c r="EBK78" s="139"/>
      <c r="EBL78" s="139"/>
      <c r="EBM78" s="139"/>
      <c r="EBN78" s="139"/>
      <c r="EBO78" s="139"/>
      <c r="EBP78" s="139"/>
      <c r="EBQ78" s="139"/>
      <c r="EBR78" s="139"/>
      <c r="EBS78" s="139"/>
      <c r="EBT78" s="139"/>
      <c r="EBU78" s="139"/>
      <c r="EBV78" s="139"/>
      <c r="EBW78" s="139"/>
      <c r="EBX78" s="139"/>
      <c r="EBY78" s="139"/>
      <c r="EBZ78" s="139"/>
      <c r="ECA78" s="139"/>
      <c r="ECB78" s="139"/>
      <c r="ECC78" s="139"/>
      <c r="ECD78" s="139"/>
      <c r="ECE78" s="139"/>
      <c r="ECF78" s="139"/>
      <c r="ECG78" s="139"/>
      <c r="ECH78" s="139"/>
      <c r="ECI78" s="139"/>
      <c r="ECJ78" s="139"/>
      <c r="ECK78" s="139"/>
      <c r="ECL78" s="139"/>
      <c r="ECM78" s="139"/>
      <c r="ECN78" s="139"/>
      <c r="ECO78" s="139"/>
      <c r="ECP78" s="139"/>
      <c r="ECQ78" s="139"/>
      <c r="ECR78" s="139"/>
      <c r="ECS78" s="139"/>
      <c r="ECT78" s="139"/>
      <c r="ECU78" s="139"/>
      <c r="ECV78" s="139"/>
      <c r="ECW78" s="139"/>
      <c r="ECX78" s="139"/>
      <c r="ECY78" s="139"/>
      <c r="ECZ78" s="139"/>
      <c r="EDA78" s="139"/>
      <c r="EDB78" s="139"/>
      <c r="EDC78" s="139"/>
      <c r="EDD78" s="139"/>
      <c r="EDE78" s="139"/>
      <c r="EDF78" s="139"/>
      <c r="EDG78" s="139"/>
      <c r="EDH78" s="139"/>
      <c r="EDI78" s="139"/>
      <c r="EDJ78" s="139"/>
      <c r="EDK78" s="139"/>
      <c r="EDL78" s="139"/>
      <c r="EDM78" s="139"/>
      <c r="EDN78" s="139"/>
      <c r="EDO78" s="139"/>
      <c r="EDP78" s="139"/>
      <c r="EDQ78" s="139"/>
      <c r="EDR78" s="139"/>
      <c r="EDS78" s="139"/>
      <c r="EDT78" s="139"/>
      <c r="EDU78" s="139"/>
      <c r="EDV78" s="139"/>
      <c r="EDW78" s="139"/>
      <c r="EDX78" s="139"/>
      <c r="EDY78" s="139"/>
      <c r="EDZ78" s="139"/>
      <c r="EEA78" s="139"/>
      <c r="EEB78" s="139"/>
      <c r="EEC78" s="139"/>
      <c r="EED78" s="139"/>
      <c r="EEE78" s="139"/>
      <c r="EEF78" s="139"/>
      <c r="EEG78" s="139"/>
      <c r="EEH78" s="139"/>
      <c r="EEI78" s="139"/>
      <c r="EEJ78" s="139"/>
      <c r="EEK78" s="139"/>
      <c r="EEL78" s="139"/>
      <c r="EEM78" s="139"/>
      <c r="EEN78" s="139"/>
      <c r="EEO78" s="139"/>
      <c r="EEP78" s="139"/>
      <c r="EEQ78" s="139"/>
      <c r="EER78" s="139"/>
      <c r="EES78" s="139"/>
      <c r="EET78" s="139"/>
      <c r="EEU78" s="139"/>
      <c r="EEV78" s="139"/>
      <c r="EEW78" s="139"/>
      <c r="EEX78" s="139"/>
      <c r="EEY78" s="139"/>
      <c r="EEZ78" s="139"/>
      <c r="EFA78" s="139"/>
      <c r="EFB78" s="139"/>
      <c r="EFC78" s="139"/>
      <c r="EFD78" s="139"/>
      <c r="EFE78" s="139"/>
      <c r="EFF78" s="139"/>
      <c r="EFG78" s="139"/>
      <c r="EFH78" s="139"/>
      <c r="EFI78" s="139"/>
      <c r="EFJ78" s="139"/>
      <c r="EFK78" s="139"/>
      <c r="EFL78" s="139"/>
      <c r="EFM78" s="139"/>
      <c r="EFN78" s="139"/>
      <c r="EFO78" s="139"/>
      <c r="EFP78" s="139"/>
      <c r="EFQ78" s="139"/>
      <c r="EFR78" s="139"/>
      <c r="EFS78" s="139"/>
      <c r="EFT78" s="139"/>
      <c r="EFU78" s="139"/>
      <c r="EFV78" s="139"/>
      <c r="EFW78" s="139"/>
      <c r="EFX78" s="139"/>
      <c r="EFY78" s="139"/>
      <c r="EFZ78" s="139"/>
      <c r="EGA78" s="139"/>
      <c r="EGB78" s="139"/>
      <c r="EGC78" s="139"/>
      <c r="EGD78" s="139"/>
      <c r="EGE78" s="139"/>
      <c r="EGF78" s="139"/>
      <c r="EGG78" s="139"/>
      <c r="EGH78" s="139"/>
      <c r="EGI78" s="139"/>
      <c r="EGJ78" s="139"/>
      <c r="EGK78" s="139"/>
      <c r="EGL78" s="139"/>
      <c r="EGM78" s="139"/>
      <c r="EGN78" s="139"/>
      <c r="EGO78" s="139"/>
      <c r="EGP78" s="139"/>
      <c r="EGQ78" s="139"/>
      <c r="EGR78" s="139"/>
      <c r="EGS78" s="139"/>
      <c r="EGT78" s="139"/>
      <c r="EGU78" s="139"/>
      <c r="EGV78" s="139"/>
      <c r="EGW78" s="139"/>
      <c r="EGX78" s="139"/>
      <c r="EGY78" s="139"/>
      <c r="EGZ78" s="139"/>
      <c r="EHA78" s="139"/>
      <c r="EHB78" s="139"/>
      <c r="EHC78" s="139"/>
      <c r="EHD78" s="139"/>
      <c r="EHE78" s="139"/>
      <c r="EHF78" s="139"/>
      <c r="EHG78" s="139"/>
      <c r="EHH78" s="139"/>
      <c r="EHI78" s="139"/>
      <c r="EHJ78" s="139"/>
      <c r="EHK78" s="139"/>
      <c r="EHL78" s="139"/>
      <c r="EHM78" s="139"/>
      <c r="EHN78" s="139"/>
      <c r="EHO78" s="139"/>
      <c r="EHP78" s="139"/>
      <c r="EHQ78" s="139"/>
      <c r="EHR78" s="139"/>
      <c r="EHS78" s="139"/>
      <c r="EHT78" s="139"/>
      <c r="EHU78" s="139"/>
      <c r="EHV78" s="139"/>
      <c r="EHW78" s="139"/>
      <c r="EHX78" s="139"/>
      <c r="EHY78" s="139"/>
      <c r="EHZ78" s="139"/>
      <c r="EIA78" s="139"/>
      <c r="EIB78" s="139"/>
      <c r="EIC78" s="139"/>
      <c r="EID78" s="139"/>
      <c r="EIE78" s="139"/>
      <c r="EIF78" s="139"/>
      <c r="EIG78" s="139"/>
      <c r="EIH78" s="139"/>
      <c r="EII78" s="139"/>
      <c r="EIJ78" s="139"/>
      <c r="EIK78" s="139"/>
      <c r="EIL78" s="139"/>
      <c r="EIM78" s="139"/>
      <c r="EIN78" s="139"/>
      <c r="EIO78" s="139"/>
      <c r="EIP78" s="139"/>
      <c r="EIQ78" s="139"/>
      <c r="EIR78" s="139"/>
      <c r="EIS78" s="139"/>
      <c r="EIT78" s="139"/>
      <c r="EIU78" s="139"/>
      <c r="EIV78" s="139"/>
      <c r="EIW78" s="139"/>
      <c r="EIX78" s="139"/>
      <c r="EIY78" s="139"/>
      <c r="EIZ78" s="139"/>
      <c r="EJA78" s="139"/>
      <c r="EJB78" s="139"/>
      <c r="EJC78" s="139"/>
      <c r="EJD78" s="139"/>
      <c r="EJE78" s="139"/>
      <c r="EJF78" s="139"/>
      <c r="EJG78" s="139"/>
      <c r="EJH78" s="139"/>
      <c r="EJI78" s="139"/>
      <c r="EJJ78" s="139"/>
      <c r="EJK78" s="139"/>
      <c r="EJL78" s="139"/>
      <c r="EJM78" s="139"/>
      <c r="EJN78" s="139"/>
      <c r="EJO78" s="139"/>
      <c r="EJP78" s="139"/>
      <c r="EJQ78" s="139"/>
      <c r="EJR78" s="139"/>
      <c r="EJS78" s="139"/>
      <c r="EJT78" s="139"/>
      <c r="EJU78" s="139"/>
      <c r="EJV78" s="139"/>
      <c r="EJW78" s="139"/>
      <c r="EJX78" s="139"/>
      <c r="EJY78" s="139"/>
      <c r="EJZ78" s="139"/>
      <c r="EKA78" s="139"/>
      <c r="EKB78" s="139"/>
      <c r="EKC78" s="139"/>
      <c r="EKD78" s="139"/>
      <c r="EKE78" s="139"/>
      <c r="EKF78" s="139"/>
      <c r="EKG78" s="139"/>
      <c r="EKH78" s="139"/>
      <c r="EKI78" s="139"/>
      <c r="EKJ78" s="139"/>
      <c r="EKK78" s="139"/>
      <c r="EKL78" s="139"/>
      <c r="EKM78" s="139"/>
      <c r="EKN78" s="139"/>
      <c r="EKO78" s="139"/>
      <c r="EKP78" s="139"/>
      <c r="EKQ78" s="139"/>
      <c r="EKR78" s="139"/>
      <c r="EKS78" s="139"/>
      <c r="EKT78" s="139"/>
      <c r="EKU78" s="139"/>
      <c r="EKV78" s="139"/>
      <c r="EKW78" s="139"/>
      <c r="EKX78" s="139"/>
      <c r="EKY78" s="139"/>
      <c r="EKZ78" s="139"/>
      <c r="ELA78" s="139"/>
      <c r="ELB78" s="139"/>
      <c r="ELC78" s="139"/>
      <c r="ELD78" s="139"/>
      <c r="ELE78" s="139"/>
      <c r="ELF78" s="139"/>
      <c r="ELG78" s="139"/>
      <c r="ELH78" s="139"/>
      <c r="ELI78" s="139"/>
      <c r="ELJ78" s="139"/>
      <c r="ELK78" s="139"/>
      <c r="ELL78" s="139"/>
      <c r="ELM78" s="139"/>
      <c r="ELN78" s="139"/>
      <c r="ELO78" s="139"/>
      <c r="ELP78" s="139"/>
      <c r="ELQ78" s="139"/>
      <c r="ELR78" s="139"/>
      <c r="ELS78" s="139"/>
      <c r="ELT78" s="139"/>
      <c r="ELU78" s="139"/>
      <c r="ELV78" s="139"/>
      <c r="ELW78" s="139"/>
      <c r="ELX78" s="139"/>
      <c r="ELY78" s="139"/>
      <c r="ELZ78" s="139"/>
      <c r="EMA78" s="139"/>
      <c r="EMB78" s="139"/>
      <c r="EMC78" s="139"/>
      <c r="EMD78" s="139"/>
      <c r="EME78" s="139"/>
      <c r="EMF78" s="139"/>
      <c r="EMG78" s="139"/>
      <c r="EMH78" s="139"/>
      <c r="EMI78" s="139"/>
      <c r="EMJ78" s="139"/>
      <c r="EMK78" s="139"/>
      <c r="EML78" s="139"/>
      <c r="EMM78" s="139"/>
      <c r="EMN78" s="139"/>
      <c r="EMO78" s="139"/>
      <c r="EMP78" s="139"/>
      <c r="EMQ78" s="139"/>
      <c r="EMR78" s="139"/>
      <c r="EMS78" s="139"/>
      <c r="EMT78" s="139"/>
      <c r="EMU78" s="139"/>
      <c r="EMV78" s="139"/>
      <c r="EMW78" s="139"/>
      <c r="EMX78" s="139"/>
      <c r="EMY78" s="139"/>
      <c r="EMZ78" s="139"/>
      <c r="ENA78" s="139"/>
      <c r="ENB78" s="139"/>
      <c r="ENC78" s="139"/>
      <c r="END78" s="139"/>
      <c r="ENE78" s="139"/>
      <c r="ENF78" s="139"/>
      <c r="ENG78" s="139"/>
      <c r="ENH78" s="139"/>
      <c r="ENI78" s="139"/>
      <c r="ENJ78" s="139"/>
      <c r="ENK78" s="139"/>
      <c r="ENL78" s="139"/>
      <c r="ENM78" s="139"/>
      <c r="ENN78" s="139"/>
      <c r="ENO78" s="139"/>
      <c r="ENP78" s="139"/>
      <c r="ENQ78" s="139"/>
      <c r="ENR78" s="139"/>
      <c r="ENS78" s="139"/>
      <c r="ENT78" s="139"/>
      <c r="ENU78" s="139"/>
      <c r="ENV78" s="139"/>
      <c r="ENW78" s="139"/>
      <c r="ENX78" s="139"/>
      <c r="ENY78" s="139"/>
      <c r="ENZ78" s="139"/>
      <c r="EOA78" s="139"/>
      <c r="EOB78" s="139"/>
      <c r="EOC78" s="139"/>
      <c r="EOD78" s="139"/>
      <c r="EOE78" s="139"/>
      <c r="EOF78" s="139"/>
      <c r="EOG78" s="139"/>
      <c r="EOH78" s="139"/>
      <c r="EOI78" s="139"/>
      <c r="EOJ78" s="139"/>
      <c r="EOK78" s="139"/>
      <c r="EOL78" s="139"/>
      <c r="EOM78" s="139"/>
      <c r="EON78" s="139"/>
      <c r="EOO78" s="139"/>
      <c r="EOP78" s="139"/>
      <c r="EOQ78" s="139"/>
      <c r="EOR78" s="139"/>
      <c r="EOS78" s="139"/>
      <c r="EOT78" s="139"/>
      <c r="EOU78" s="139"/>
      <c r="EOV78" s="139"/>
      <c r="EOW78" s="139"/>
      <c r="EOX78" s="139"/>
      <c r="EOY78" s="139"/>
      <c r="EOZ78" s="139"/>
      <c r="EPA78" s="139"/>
      <c r="EPB78" s="139"/>
      <c r="EPC78" s="139"/>
      <c r="EPD78" s="139"/>
      <c r="EPE78" s="139"/>
      <c r="EPF78" s="139"/>
      <c r="EPG78" s="139"/>
      <c r="EPH78" s="139"/>
      <c r="EPI78" s="139"/>
      <c r="EPJ78" s="139"/>
      <c r="EPK78" s="139"/>
      <c r="EPL78" s="139"/>
      <c r="EPM78" s="139"/>
      <c r="EPN78" s="139"/>
      <c r="EPO78" s="139"/>
      <c r="EPP78" s="139"/>
      <c r="EPQ78" s="139"/>
      <c r="EPR78" s="139"/>
      <c r="EPS78" s="139"/>
      <c r="EPT78" s="139"/>
      <c r="EPU78" s="139"/>
      <c r="EPV78" s="139"/>
      <c r="EPW78" s="139"/>
      <c r="EPX78" s="139"/>
      <c r="EPY78" s="139"/>
      <c r="EPZ78" s="139"/>
      <c r="EQA78" s="139"/>
      <c r="EQB78" s="139"/>
      <c r="EQC78" s="139"/>
      <c r="EQD78" s="139"/>
      <c r="EQE78" s="139"/>
      <c r="EQF78" s="139"/>
      <c r="EQG78" s="139"/>
      <c r="EQH78" s="139"/>
      <c r="EQI78" s="139"/>
      <c r="EQJ78" s="139"/>
      <c r="EQK78" s="139"/>
      <c r="EQL78" s="139"/>
      <c r="EQM78" s="139"/>
      <c r="EQN78" s="139"/>
      <c r="EQO78" s="139"/>
      <c r="EQP78" s="139"/>
      <c r="EQQ78" s="139"/>
      <c r="EQR78" s="139"/>
      <c r="EQS78" s="139"/>
      <c r="EQT78" s="139"/>
      <c r="EQU78" s="139"/>
      <c r="EQV78" s="139"/>
      <c r="EQW78" s="139"/>
      <c r="EQX78" s="139"/>
      <c r="EQY78" s="139"/>
      <c r="EQZ78" s="139"/>
      <c r="ERA78" s="139"/>
      <c r="ERB78" s="139"/>
      <c r="ERC78" s="139"/>
      <c r="ERD78" s="139"/>
      <c r="ERE78" s="139"/>
      <c r="ERF78" s="139"/>
      <c r="ERG78" s="139"/>
      <c r="ERH78" s="139"/>
      <c r="ERI78" s="139"/>
      <c r="ERJ78" s="139"/>
      <c r="ERK78" s="139"/>
      <c r="ERL78" s="139"/>
      <c r="ERM78" s="139"/>
      <c r="ERN78" s="139"/>
      <c r="ERO78" s="139"/>
      <c r="ERP78" s="139"/>
      <c r="ERQ78" s="139"/>
      <c r="ERR78" s="139"/>
      <c r="ERS78" s="139"/>
      <c r="ERT78" s="139"/>
      <c r="ERU78" s="139"/>
      <c r="ERV78" s="139"/>
      <c r="ERW78" s="139"/>
      <c r="ERX78" s="139"/>
      <c r="ERY78" s="139"/>
      <c r="ERZ78" s="139"/>
      <c r="ESA78" s="139"/>
      <c r="ESB78" s="139"/>
      <c r="ESC78" s="139"/>
      <c r="ESD78" s="139"/>
      <c r="ESE78" s="139"/>
      <c r="ESF78" s="139"/>
      <c r="ESG78" s="139"/>
      <c r="ESH78" s="139"/>
      <c r="ESI78" s="139"/>
      <c r="ESJ78" s="139"/>
      <c r="ESK78" s="139"/>
      <c r="ESL78" s="139"/>
      <c r="ESM78" s="139"/>
      <c r="ESN78" s="139"/>
      <c r="ESO78" s="139"/>
      <c r="ESP78" s="139"/>
      <c r="ESQ78" s="139"/>
      <c r="ESR78" s="139"/>
      <c r="ESS78" s="139"/>
      <c r="EST78" s="139"/>
      <c r="ESU78" s="139"/>
      <c r="ESV78" s="139"/>
      <c r="ESW78" s="139"/>
      <c r="ESX78" s="139"/>
      <c r="ESY78" s="139"/>
      <c r="ESZ78" s="139"/>
      <c r="ETA78" s="139"/>
      <c r="ETB78" s="139"/>
      <c r="ETC78" s="139"/>
      <c r="ETD78" s="139"/>
      <c r="ETE78" s="139"/>
      <c r="ETF78" s="139"/>
      <c r="ETG78" s="139"/>
      <c r="ETH78" s="139"/>
      <c r="ETI78" s="139"/>
      <c r="ETJ78" s="139"/>
      <c r="ETK78" s="139"/>
      <c r="ETL78" s="139"/>
      <c r="ETM78" s="139"/>
      <c r="ETN78" s="139"/>
      <c r="ETO78" s="139"/>
      <c r="ETP78" s="139"/>
      <c r="ETQ78" s="139"/>
      <c r="ETR78" s="139"/>
      <c r="ETS78" s="139"/>
      <c r="ETT78" s="139"/>
      <c r="ETU78" s="139"/>
      <c r="ETV78" s="139"/>
      <c r="ETW78" s="139"/>
      <c r="ETX78" s="139"/>
      <c r="ETY78" s="139"/>
      <c r="ETZ78" s="139"/>
      <c r="EUA78" s="139"/>
      <c r="EUB78" s="139"/>
      <c r="EUC78" s="139"/>
      <c r="EUD78" s="139"/>
      <c r="EUE78" s="139"/>
      <c r="EUF78" s="139"/>
      <c r="EUG78" s="139"/>
      <c r="EUH78" s="139"/>
      <c r="EUI78" s="139"/>
      <c r="EUJ78" s="139"/>
      <c r="EUK78" s="139"/>
      <c r="EUL78" s="139"/>
      <c r="EUM78" s="139"/>
      <c r="EUN78" s="139"/>
      <c r="EUO78" s="139"/>
      <c r="EUP78" s="139"/>
      <c r="EUQ78" s="139"/>
      <c r="EUR78" s="139"/>
      <c r="EUS78" s="139"/>
      <c r="EUT78" s="139"/>
      <c r="EUU78" s="139"/>
      <c r="EUV78" s="139"/>
      <c r="EUW78" s="139"/>
      <c r="EUX78" s="139"/>
      <c r="EUY78" s="139"/>
      <c r="EUZ78" s="139"/>
      <c r="EVA78" s="139"/>
      <c r="EVB78" s="139"/>
      <c r="EVC78" s="139"/>
      <c r="EVD78" s="139"/>
      <c r="EVE78" s="139"/>
      <c r="EVF78" s="139"/>
      <c r="EVG78" s="139"/>
      <c r="EVH78" s="139"/>
      <c r="EVI78" s="139"/>
      <c r="EVJ78" s="139"/>
      <c r="EVK78" s="139"/>
      <c r="EVL78" s="139"/>
      <c r="EVM78" s="139"/>
      <c r="EVN78" s="139"/>
      <c r="EVO78" s="139"/>
      <c r="EVP78" s="139"/>
      <c r="EVQ78" s="139"/>
      <c r="EVR78" s="139"/>
      <c r="EVS78" s="139"/>
      <c r="EVT78" s="139"/>
      <c r="EVU78" s="139"/>
      <c r="EVV78" s="139"/>
      <c r="EVW78" s="139"/>
      <c r="EVX78" s="139"/>
      <c r="EVY78" s="139"/>
      <c r="EVZ78" s="139"/>
      <c r="EWA78" s="139"/>
      <c r="EWB78" s="139"/>
      <c r="EWC78" s="139"/>
      <c r="EWD78" s="139"/>
      <c r="EWE78" s="139"/>
      <c r="EWF78" s="139"/>
      <c r="EWG78" s="139"/>
      <c r="EWH78" s="139"/>
      <c r="EWI78" s="139"/>
      <c r="EWJ78" s="139"/>
      <c r="EWK78" s="139"/>
      <c r="EWL78" s="139"/>
      <c r="EWM78" s="139"/>
      <c r="EWN78" s="139"/>
      <c r="EWO78" s="139"/>
      <c r="EWP78" s="139"/>
      <c r="EWQ78" s="139"/>
      <c r="EWR78" s="139"/>
      <c r="EWS78" s="139"/>
      <c r="EWT78" s="139"/>
      <c r="EWU78" s="139"/>
      <c r="EWV78" s="139"/>
      <c r="EWW78" s="139"/>
      <c r="EWX78" s="139"/>
      <c r="EWY78" s="139"/>
      <c r="EWZ78" s="139"/>
      <c r="EXA78" s="139"/>
      <c r="EXB78" s="139"/>
      <c r="EXC78" s="139"/>
      <c r="EXD78" s="139"/>
      <c r="EXE78" s="139"/>
      <c r="EXF78" s="139"/>
      <c r="EXG78" s="139"/>
      <c r="EXH78" s="139"/>
      <c r="EXI78" s="139"/>
      <c r="EXJ78" s="139"/>
      <c r="EXK78" s="139"/>
      <c r="EXL78" s="139"/>
      <c r="EXM78" s="139"/>
      <c r="EXN78" s="139"/>
      <c r="EXO78" s="139"/>
      <c r="EXP78" s="139"/>
      <c r="EXQ78" s="139"/>
      <c r="EXR78" s="139"/>
      <c r="EXS78" s="139"/>
      <c r="EXT78" s="139"/>
      <c r="EXU78" s="139"/>
      <c r="EXV78" s="139"/>
      <c r="EXW78" s="139"/>
      <c r="EXX78" s="139"/>
      <c r="EXY78" s="139"/>
      <c r="EXZ78" s="139"/>
      <c r="EYA78" s="139"/>
      <c r="EYB78" s="139"/>
      <c r="EYC78" s="139"/>
      <c r="EYD78" s="139"/>
      <c r="EYE78" s="139"/>
      <c r="EYF78" s="139"/>
      <c r="EYG78" s="139"/>
      <c r="EYH78" s="139"/>
      <c r="EYI78" s="139"/>
      <c r="EYJ78" s="139"/>
      <c r="EYK78" s="139"/>
      <c r="EYL78" s="139"/>
      <c r="EYM78" s="139"/>
      <c r="EYN78" s="139"/>
      <c r="EYO78" s="139"/>
      <c r="EYP78" s="139"/>
      <c r="EYQ78" s="139"/>
      <c r="EYR78" s="139"/>
      <c r="EYS78" s="139"/>
      <c r="EYT78" s="139"/>
      <c r="EYU78" s="139"/>
      <c r="EYV78" s="139"/>
      <c r="EYW78" s="139"/>
      <c r="EYX78" s="139"/>
      <c r="EYY78" s="139"/>
      <c r="EYZ78" s="139"/>
      <c r="EZA78" s="139"/>
      <c r="EZB78" s="139"/>
      <c r="EZC78" s="139"/>
      <c r="EZD78" s="139"/>
      <c r="EZE78" s="139"/>
      <c r="EZF78" s="139"/>
      <c r="EZG78" s="139"/>
      <c r="EZH78" s="139"/>
      <c r="EZI78" s="139"/>
      <c r="EZJ78" s="139"/>
      <c r="EZK78" s="139"/>
      <c r="EZL78" s="139"/>
      <c r="EZM78" s="139"/>
      <c r="EZN78" s="139"/>
      <c r="EZO78" s="139"/>
      <c r="EZP78" s="139"/>
      <c r="EZQ78" s="139"/>
      <c r="EZR78" s="139"/>
      <c r="EZS78" s="139"/>
      <c r="EZT78" s="139"/>
      <c r="EZU78" s="139"/>
      <c r="EZV78" s="139"/>
      <c r="EZW78" s="139"/>
      <c r="EZX78" s="139"/>
      <c r="EZY78" s="139"/>
      <c r="EZZ78" s="139"/>
      <c r="FAA78" s="139"/>
      <c r="FAB78" s="139"/>
      <c r="FAC78" s="139"/>
      <c r="FAD78" s="139"/>
      <c r="FAE78" s="139"/>
      <c r="FAF78" s="139"/>
      <c r="FAG78" s="139"/>
      <c r="FAH78" s="139"/>
      <c r="FAI78" s="139"/>
      <c r="FAJ78" s="139"/>
      <c r="FAK78" s="139"/>
      <c r="FAL78" s="139"/>
      <c r="FAM78" s="139"/>
      <c r="FAN78" s="139"/>
      <c r="FAO78" s="139"/>
      <c r="FAP78" s="139"/>
      <c r="FAQ78" s="139"/>
      <c r="FAR78" s="139"/>
      <c r="FAS78" s="139"/>
      <c r="FAT78" s="139"/>
      <c r="FAU78" s="139"/>
      <c r="FAV78" s="139"/>
      <c r="FAW78" s="139"/>
      <c r="FAX78" s="139"/>
      <c r="FAY78" s="139"/>
      <c r="FAZ78" s="139"/>
      <c r="FBA78" s="139"/>
      <c r="FBB78" s="139"/>
      <c r="FBC78" s="139"/>
      <c r="FBD78" s="139"/>
      <c r="FBE78" s="139"/>
      <c r="FBF78" s="139"/>
      <c r="FBG78" s="139"/>
      <c r="FBH78" s="139"/>
      <c r="FBI78" s="139"/>
      <c r="FBJ78" s="139"/>
      <c r="FBK78" s="139"/>
      <c r="FBL78" s="139"/>
      <c r="FBM78" s="139"/>
      <c r="FBN78" s="139"/>
      <c r="FBO78" s="139"/>
      <c r="FBP78" s="139"/>
      <c r="FBQ78" s="139"/>
      <c r="FBR78" s="139"/>
      <c r="FBS78" s="139"/>
      <c r="FBT78" s="139"/>
      <c r="FBU78" s="139"/>
      <c r="FBV78" s="139"/>
      <c r="FBW78" s="139"/>
      <c r="FBX78" s="139"/>
      <c r="FBY78" s="139"/>
      <c r="FBZ78" s="139"/>
      <c r="FCA78" s="139"/>
      <c r="FCB78" s="139"/>
      <c r="FCC78" s="139"/>
      <c r="FCD78" s="139"/>
      <c r="FCE78" s="139"/>
      <c r="FCF78" s="139"/>
      <c r="FCG78" s="139"/>
      <c r="FCH78" s="139"/>
      <c r="FCI78" s="139"/>
      <c r="FCJ78" s="139"/>
      <c r="FCK78" s="139"/>
      <c r="FCL78" s="139"/>
      <c r="FCM78" s="139"/>
      <c r="FCN78" s="139"/>
      <c r="FCO78" s="139"/>
      <c r="FCP78" s="139"/>
      <c r="FCQ78" s="139"/>
      <c r="FCR78" s="139"/>
      <c r="FCS78" s="139"/>
      <c r="FCT78" s="139"/>
      <c r="FCU78" s="139"/>
      <c r="FCV78" s="139"/>
      <c r="FCW78" s="139"/>
      <c r="FCX78" s="139"/>
      <c r="FCY78" s="139"/>
      <c r="FCZ78" s="139"/>
      <c r="FDA78" s="139"/>
      <c r="FDB78" s="139"/>
      <c r="FDC78" s="139"/>
      <c r="FDD78" s="139"/>
      <c r="FDE78" s="139"/>
      <c r="FDF78" s="139"/>
      <c r="FDG78" s="139"/>
      <c r="FDH78" s="139"/>
      <c r="FDI78" s="139"/>
      <c r="FDJ78" s="139"/>
      <c r="FDK78" s="139"/>
      <c r="FDL78" s="139"/>
      <c r="FDM78" s="139"/>
      <c r="FDN78" s="139"/>
      <c r="FDO78" s="139"/>
      <c r="FDP78" s="139"/>
      <c r="FDQ78" s="139"/>
      <c r="FDR78" s="139"/>
      <c r="FDS78" s="139"/>
      <c r="FDT78" s="139"/>
      <c r="FDU78" s="139"/>
      <c r="FDV78" s="139"/>
      <c r="FDW78" s="139"/>
      <c r="FDX78" s="139"/>
      <c r="FDY78" s="139"/>
      <c r="FDZ78" s="139"/>
      <c r="FEA78" s="139"/>
      <c r="FEB78" s="139"/>
      <c r="FEC78" s="139"/>
      <c r="FED78" s="139"/>
      <c r="FEE78" s="139"/>
      <c r="FEF78" s="139"/>
      <c r="FEG78" s="139"/>
      <c r="FEH78" s="139"/>
      <c r="FEI78" s="139"/>
      <c r="FEJ78" s="139"/>
      <c r="FEK78" s="139"/>
      <c r="FEL78" s="139"/>
      <c r="FEM78" s="139"/>
      <c r="FEN78" s="139"/>
      <c r="FEO78" s="139"/>
      <c r="FEP78" s="139"/>
      <c r="FEQ78" s="139"/>
      <c r="FER78" s="139"/>
      <c r="FES78" s="139"/>
      <c r="FET78" s="139"/>
      <c r="FEU78" s="139"/>
      <c r="FEV78" s="139"/>
      <c r="FEW78" s="139"/>
      <c r="FEX78" s="139"/>
      <c r="FEY78" s="139"/>
      <c r="FEZ78" s="139"/>
      <c r="FFA78" s="139"/>
      <c r="FFB78" s="139"/>
      <c r="FFC78" s="139"/>
      <c r="FFD78" s="139"/>
      <c r="FFE78" s="139"/>
      <c r="FFF78" s="139"/>
      <c r="FFG78" s="139"/>
      <c r="FFH78" s="139"/>
      <c r="FFI78" s="139"/>
      <c r="FFJ78" s="139"/>
      <c r="FFK78" s="139"/>
      <c r="FFL78" s="139"/>
      <c r="FFM78" s="139"/>
      <c r="FFN78" s="139"/>
      <c r="FFO78" s="139"/>
      <c r="FFP78" s="139"/>
      <c r="FFQ78" s="139"/>
      <c r="FFR78" s="139"/>
      <c r="FFS78" s="139"/>
      <c r="FFT78" s="139"/>
      <c r="FFU78" s="139"/>
      <c r="FFV78" s="139"/>
      <c r="FFW78" s="139"/>
      <c r="FFX78" s="139"/>
      <c r="FFY78" s="139"/>
      <c r="FFZ78" s="139"/>
      <c r="FGA78" s="139"/>
      <c r="FGB78" s="139"/>
      <c r="FGC78" s="139"/>
      <c r="FGD78" s="139"/>
      <c r="FGE78" s="139"/>
      <c r="FGF78" s="139"/>
      <c r="FGG78" s="139"/>
      <c r="FGH78" s="139"/>
      <c r="FGI78" s="139"/>
      <c r="FGJ78" s="139"/>
      <c r="FGK78" s="139"/>
      <c r="FGL78" s="139"/>
      <c r="FGM78" s="139"/>
      <c r="FGN78" s="139"/>
      <c r="FGO78" s="139"/>
      <c r="FGP78" s="139"/>
      <c r="FGQ78" s="139"/>
      <c r="FGR78" s="139"/>
      <c r="FGS78" s="139"/>
      <c r="FGT78" s="139"/>
      <c r="FGU78" s="139"/>
      <c r="FGV78" s="139"/>
      <c r="FGW78" s="139"/>
      <c r="FGX78" s="139"/>
      <c r="FGY78" s="139"/>
      <c r="FGZ78" s="139"/>
      <c r="FHA78" s="139"/>
      <c r="FHB78" s="139"/>
      <c r="FHC78" s="139"/>
      <c r="FHD78" s="139"/>
      <c r="FHE78" s="139"/>
      <c r="FHF78" s="139"/>
      <c r="FHG78" s="139"/>
      <c r="FHH78" s="139"/>
      <c r="FHI78" s="139"/>
      <c r="FHJ78" s="139"/>
      <c r="FHK78" s="139"/>
      <c r="FHL78" s="139"/>
      <c r="FHM78" s="139"/>
      <c r="FHN78" s="139"/>
      <c r="FHO78" s="139"/>
      <c r="FHP78" s="139"/>
      <c r="FHQ78" s="139"/>
      <c r="FHR78" s="139"/>
      <c r="FHS78" s="139"/>
      <c r="FHT78" s="139"/>
      <c r="FHU78" s="139"/>
      <c r="FHV78" s="139"/>
      <c r="FHW78" s="139"/>
      <c r="FHX78" s="139"/>
      <c r="FHY78" s="139"/>
      <c r="FHZ78" s="139"/>
      <c r="FIA78" s="139"/>
      <c r="FIB78" s="139"/>
      <c r="FIC78" s="139"/>
      <c r="FID78" s="139"/>
      <c r="FIE78" s="139"/>
      <c r="FIF78" s="139"/>
      <c r="FIG78" s="139"/>
      <c r="FIH78" s="139"/>
      <c r="FII78" s="139"/>
      <c r="FIJ78" s="139"/>
      <c r="FIK78" s="139"/>
      <c r="FIL78" s="139"/>
      <c r="FIM78" s="139"/>
      <c r="FIN78" s="139"/>
      <c r="FIO78" s="139"/>
      <c r="FIP78" s="139"/>
      <c r="FIQ78" s="139"/>
      <c r="FIR78" s="139"/>
      <c r="FIS78" s="139"/>
      <c r="FIT78" s="139"/>
      <c r="FIU78" s="139"/>
      <c r="FIV78" s="139"/>
      <c r="FIW78" s="139"/>
      <c r="FIX78" s="139"/>
      <c r="FIY78" s="139"/>
      <c r="FIZ78" s="139"/>
      <c r="FJA78" s="139"/>
      <c r="FJB78" s="139"/>
      <c r="FJC78" s="139"/>
      <c r="FJD78" s="139"/>
      <c r="FJE78" s="139"/>
      <c r="FJF78" s="139"/>
      <c r="FJG78" s="139"/>
      <c r="FJH78" s="139"/>
      <c r="FJI78" s="139"/>
      <c r="FJJ78" s="139"/>
      <c r="FJK78" s="139"/>
      <c r="FJL78" s="139"/>
      <c r="FJM78" s="139"/>
      <c r="FJN78" s="139"/>
      <c r="FJO78" s="139"/>
      <c r="FJP78" s="139"/>
      <c r="FJQ78" s="139"/>
      <c r="FJR78" s="139"/>
      <c r="FJS78" s="139"/>
      <c r="FJT78" s="139"/>
      <c r="FJU78" s="139"/>
      <c r="FJV78" s="139"/>
      <c r="FJW78" s="139"/>
      <c r="FJX78" s="139"/>
      <c r="FJY78" s="139"/>
      <c r="FJZ78" s="139"/>
      <c r="FKA78" s="139"/>
      <c r="FKB78" s="139"/>
      <c r="FKC78" s="139"/>
      <c r="FKD78" s="139"/>
      <c r="FKE78" s="139"/>
      <c r="FKF78" s="139"/>
      <c r="FKG78" s="139"/>
      <c r="FKH78" s="139"/>
      <c r="FKI78" s="139"/>
      <c r="FKJ78" s="139"/>
      <c r="FKK78" s="139"/>
      <c r="FKL78" s="139"/>
      <c r="FKM78" s="139"/>
      <c r="FKN78" s="139"/>
      <c r="FKO78" s="139"/>
      <c r="FKP78" s="139"/>
      <c r="FKQ78" s="139"/>
      <c r="FKR78" s="139"/>
      <c r="FKS78" s="139"/>
      <c r="FKT78" s="139"/>
      <c r="FKU78" s="139"/>
      <c r="FKV78" s="139"/>
      <c r="FKW78" s="139"/>
      <c r="FKX78" s="139"/>
      <c r="FKY78" s="139"/>
      <c r="FKZ78" s="139"/>
      <c r="FLA78" s="139"/>
      <c r="FLB78" s="139"/>
      <c r="FLC78" s="139"/>
      <c r="FLD78" s="139"/>
      <c r="FLE78" s="139"/>
      <c r="FLF78" s="139"/>
      <c r="FLG78" s="139"/>
      <c r="FLH78" s="139"/>
      <c r="FLI78" s="139"/>
      <c r="FLJ78" s="139"/>
      <c r="FLK78" s="139"/>
      <c r="FLL78" s="139"/>
      <c r="FLM78" s="139"/>
      <c r="FLN78" s="139"/>
      <c r="FLO78" s="139"/>
      <c r="FLP78" s="139"/>
      <c r="FLQ78" s="139"/>
      <c r="FLR78" s="139"/>
      <c r="FLS78" s="139"/>
      <c r="FLT78" s="139"/>
      <c r="FLU78" s="139"/>
      <c r="FLV78" s="139"/>
      <c r="FLW78" s="139"/>
      <c r="FLX78" s="139"/>
      <c r="FLY78" s="139"/>
      <c r="FLZ78" s="139"/>
      <c r="FMA78" s="139"/>
      <c r="FMB78" s="139"/>
      <c r="FMC78" s="139"/>
      <c r="FMD78" s="139"/>
      <c r="FME78" s="139"/>
      <c r="FMF78" s="139"/>
      <c r="FMG78" s="139"/>
      <c r="FMH78" s="139"/>
      <c r="FMI78" s="139"/>
      <c r="FMJ78" s="139"/>
      <c r="FMK78" s="139"/>
      <c r="FML78" s="139"/>
      <c r="FMM78" s="139"/>
      <c r="FMN78" s="139"/>
      <c r="FMO78" s="139"/>
      <c r="FMP78" s="139"/>
      <c r="FMQ78" s="139"/>
      <c r="FMR78" s="139"/>
      <c r="FMS78" s="139"/>
      <c r="FMT78" s="139"/>
      <c r="FMU78" s="139"/>
      <c r="FMV78" s="139"/>
      <c r="FMW78" s="139"/>
      <c r="FMX78" s="139"/>
      <c r="FMY78" s="139"/>
      <c r="FMZ78" s="139"/>
      <c r="FNA78" s="139"/>
      <c r="FNB78" s="139"/>
      <c r="FNC78" s="139"/>
      <c r="FND78" s="139"/>
      <c r="FNE78" s="139"/>
      <c r="FNF78" s="139"/>
      <c r="FNG78" s="139"/>
      <c r="FNH78" s="139"/>
      <c r="FNI78" s="139"/>
      <c r="FNJ78" s="139"/>
      <c r="FNK78" s="139"/>
      <c r="FNL78" s="139"/>
      <c r="FNM78" s="139"/>
      <c r="FNN78" s="139"/>
      <c r="FNO78" s="139"/>
      <c r="FNP78" s="139"/>
      <c r="FNQ78" s="139"/>
      <c r="FNR78" s="139"/>
      <c r="FNS78" s="139"/>
      <c r="FNT78" s="139"/>
      <c r="FNU78" s="139"/>
      <c r="FNV78" s="139"/>
      <c r="FNW78" s="139"/>
      <c r="FNX78" s="139"/>
      <c r="FNY78" s="139"/>
      <c r="FNZ78" s="139"/>
      <c r="FOA78" s="139"/>
      <c r="FOB78" s="139"/>
      <c r="FOC78" s="139"/>
      <c r="FOD78" s="139"/>
      <c r="FOE78" s="139"/>
      <c r="FOF78" s="139"/>
      <c r="FOG78" s="139"/>
      <c r="FOH78" s="139"/>
      <c r="FOI78" s="139"/>
      <c r="FOJ78" s="139"/>
      <c r="FOK78" s="139"/>
      <c r="FOL78" s="139"/>
      <c r="FOM78" s="139"/>
      <c r="FON78" s="139"/>
      <c r="FOO78" s="139"/>
      <c r="FOP78" s="139"/>
      <c r="FOQ78" s="139"/>
      <c r="FOR78" s="139"/>
      <c r="FOS78" s="139"/>
      <c r="FOT78" s="139"/>
      <c r="FOU78" s="139"/>
      <c r="FOV78" s="139"/>
      <c r="FOW78" s="139"/>
      <c r="FOX78" s="139"/>
      <c r="FOY78" s="139"/>
      <c r="FOZ78" s="139"/>
      <c r="FPA78" s="139"/>
      <c r="FPB78" s="139"/>
      <c r="FPC78" s="139"/>
      <c r="FPD78" s="139"/>
      <c r="FPE78" s="139"/>
      <c r="FPF78" s="139"/>
      <c r="FPG78" s="139"/>
      <c r="FPH78" s="139"/>
      <c r="FPI78" s="139"/>
      <c r="FPJ78" s="139"/>
      <c r="FPK78" s="139"/>
      <c r="FPL78" s="139"/>
      <c r="FPM78" s="139"/>
      <c r="FPN78" s="139"/>
      <c r="FPO78" s="139"/>
      <c r="FPP78" s="139"/>
      <c r="FPQ78" s="139"/>
      <c r="FPR78" s="139"/>
      <c r="FPS78" s="139"/>
      <c r="FPT78" s="139"/>
      <c r="FPU78" s="139"/>
      <c r="FPV78" s="139"/>
      <c r="FPW78" s="139"/>
      <c r="FPX78" s="139"/>
      <c r="FPY78" s="139"/>
      <c r="FPZ78" s="139"/>
      <c r="FQA78" s="139"/>
      <c r="FQB78" s="139"/>
      <c r="FQC78" s="139"/>
      <c r="FQD78" s="139"/>
      <c r="FQE78" s="139"/>
      <c r="FQF78" s="139"/>
      <c r="FQG78" s="139"/>
      <c r="FQH78" s="139"/>
      <c r="FQI78" s="139"/>
      <c r="FQJ78" s="139"/>
      <c r="FQK78" s="139"/>
      <c r="FQL78" s="139"/>
      <c r="FQM78" s="139"/>
      <c r="FQN78" s="139"/>
      <c r="FQO78" s="139"/>
      <c r="FQP78" s="139"/>
      <c r="FQQ78" s="139"/>
      <c r="FQR78" s="139"/>
      <c r="FQS78" s="139"/>
      <c r="FQT78" s="139"/>
      <c r="FQU78" s="139"/>
      <c r="FQV78" s="139"/>
      <c r="FQW78" s="139"/>
      <c r="FQX78" s="139"/>
      <c r="FQY78" s="139"/>
      <c r="FQZ78" s="139"/>
      <c r="FRA78" s="139"/>
      <c r="FRB78" s="139"/>
      <c r="FRC78" s="139"/>
      <c r="FRD78" s="139"/>
      <c r="FRE78" s="139"/>
      <c r="FRF78" s="139"/>
      <c r="FRG78" s="139"/>
      <c r="FRH78" s="139"/>
      <c r="FRI78" s="139"/>
      <c r="FRJ78" s="139"/>
      <c r="FRK78" s="139"/>
      <c r="FRL78" s="139"/>
      <c r="FRM78" s="139"/>
      <c r="FRN78" s="139"/>
      <c r="FRO78" s="139"/>
      <c r="FRP78" s="139"/>
      <c r="FRQ78" s="139"/>
      <c r="FRR78" s="139"/>
      <c r="FRS78" s="139"/>
      <c r="FRT78" s="139"/>
      <c r="FRU78" s="139"/>
      <c r="FRV78" s="139"/>
      <c r="FRW78" s="139"/>
      <c r="FRX78" s="139"/>
      <c r="FRY78" s="139"/>
      <c r="FRZ78" s="139"/>
      <c r="FSA78" s="139"/>
      <c r="FSB78" s="139"/>
      <c r="FSC78" s="139"/>
      <c r="FSD78" s="139"/>
      <c r="FSE78" s="139"/>
      <c r="FSF78" s="139"/>
      <c r="FSG78" s="139"/>
      <c r="FSH78" s="139"/>
      <c r="FSI78" s="139"/>
      <c r="FSJ78" s="139"/>
      <c r="FSK78" s="139"/>
      <c r="FSL78" s="139"/>
      <c r="FSM78" s="139"/>
      <c r="FSN78" s="139"/>
      <c r="FSO78" s="139"/>
      <c r="FSP78" s="139"/>
      <c r="FSQ78" s="139"/>
      <c r="FSR78" s="139"/>
      <c r="FSS78" s="139"/>
      <c r="FST78" s="139"/>
      <c r="FSU78" s="139"/>
      <c r="FSV78" s="139"/>
      <c r="FSW78" s="139"/>
      <c r="FSX78" s="139"/>
      <c r="FSY78" s="139"/>
      <c r="FSZ78" s="139"/>
      <c r="FTA78" s="139"/>
      <c r="FTB78" s="139"/>
      <c r="FTC78" s="139"/>
      <c r="FTD78" s="139"/>
      <c r="FTE78" s="139"/>
      <c r="FTF78" s="139"/>
      <c r="FTG78" s="139"/>
      <c r="FTH78" s="139"/>
      <c r="FTI78" s="139"/>
      <c r="FTJ78" s="139"/>
      <c r="FTK78" s="139"/>
      <c r="FTL78" s="139"/>
      <c r="FTM78" s="139"/>
      <c r="FTN78" s="139"/>
      <c r="FTO78" s="139"/>
      <c r="FTP78" s="139"/>
      <c r="FTQ78" s="139"/>
      <c r="FTR78" s="139"/>
      <c r="FTS78" s="139"/>
      <c r="FTT78" s="139"/>
      <c r="FTU78" s="139"/>
      <c r="FTV78" s="139"/>
      <c r="FTW78" s="139"/>
      <c r="FTX78" s="139"/>
      <c r="FTY78" s="139"/>
      <c r="FTZ78" s="139"/>
      <c r="FUA78" s="139"/>
      <c r="FUB78" s="139"/>
      <c r="FUC78" s="139"/>
      <c r="FUD78" s="139"/>
      <c r="FUE78" s="139"/>
      <c r="FUF78" s="139"/>
      <c r="FUG78" s="139"/>
      <c r="FUH78" s="139"/>
      <c r="FUI78" s="139"/>
      <c r="FUJ78" s="139"/>
      <c r="FUK78" s="139"/>
      <c r="FUL78" s="139"/>
      <c r="FUM78" s="139"/>
      <c r="FUN78" s="139"/>
      <c r="FUO78" s="139"/>
      <c r="FUP78" s="139"/>
      <c r="FUQ78" s="139"/>
      <c r="FUR78" s="139"/>
      <c r="FUS78" s="139"/>
      <c r="FUT78" s="139"/>
      <c r="FUU78" s="139"/>
      <c r="FUV78" s="139"/>
      <c r="FUW78" s="139"/>
      <c r="FUX78" s="139"/>
      <c r="FUY78" s="139"/>
      <c r="FUZ78" s="139"/>
      <c r="FVA78" s="139"/>
      <c r="FVB78" s="139"/>
      <c r="FVC78" s="139"/>
      <c r="FVD78" s="139"/>
      <c r="FVE78" s="139"/>
      <c r="FVF78" s="139"/>
      <c r="FVG78" s="139"/>
      <c r="FVH78" s="139"/>
      <c r="FVI78" s="139"/>
      <c r="FVJ78" s="139"/>
      <c r="FVK78" s="139"/>
      <c r="FVL78" s="139"/>
      <c r="FVM78" s="139"/>
      <c r="FVN78" s="139"/>
      <c r="FVO78" s="139"/>
      <c r="FVP78" s="139"/>
      <c r="FVQ78" s="139"/>
      <c r="FVR78" s="139"/>
      <c r="FVS78" s="139"/>
      <c r="FVT78" s="139"/>
      <c r="FVU78" s="139"/>
      <c r="FVV78" s="139"/>
      <c r="FVW78" s="139"/>
      <c r="FVX78" s="139"/>
      <c r="FVY78" s="139"/>
      <c r="FVZ78" s="139"/>
      <c r="FWA78" s="139"/>
      <c r="FWB78" s="139"/>
      <c r="FWC78" s="139"/>
      <c r="FWD78" s="139"/>
      <c r="FWE78" s="139"/>
      <c r="FWF78" s="139"/>
      <c r="FWG78" s="139"/>
      <c r="FWH78" s="139"/>
      <c r="FWI78" s="139"/>
      <c r="FWJ78" s="139"/>
      <c r="FWK78" s="139"/>
      <c r="FWL78" s="139"/>
      <c r="FWM78" s="139"/>
      <c r="FWN78" s="139"/>
      <c r="FWO78" s="139"/>
      <c r="FWP78" s="139"/>
      <c r="FWQ78" s="139"/>
      <c r="FWR78" s="139"/>
      <c r="FWS78" s="139"/>
      <c r="FWT78" s="139"/>
      <c r="FWU78" s="139"/>
      <c r="FWV78" s="139"/>
      <c r="FWW78" s="139"/>
      <c r="FWX78" s="139"/>
      <c r="FWY78" s="139"/>
      <c r="FWZ78" s="139"/>
      <c r="FXA78" s="139"/>
      <c r="FXB78" s="139"/>
      <c r="FXC78" s="139"/>
      <c r="FXD78" s="139"/>
      <c r="FXE78" s="139"/>
      <c r="FXF78" s="139"/>
      <c r="FXG78" s="139"/>
      <c r="FXH78" s="139"/>
      <c r="FXI78" s="139"/>
      <c r="FXJ78" s="139"/>
      <c r="FXK78" s="139"/>
      <c r="FXL78" s="139"/>
      <c r="FXM78" s="139"/>
      <c r="FXN78" s="139"/>
      <c r="FXO78" s="139"/>
      <c r="FXP78" s="139"/>
      <c r="FXQ78" s="139"/>
      <c r="FXR78" s="139"/>
      <c r="FXS78" s="139"/>
      <c r="FXT78" s="139"/>
      <c r="FXU78" s="139"/>
      <c r="FXV78" s="139"/>
      <c r="FXW78" s="139"/>
      <c r="FXX78" s="139"/>
      <c r="FXY78" s="139"/>
      <c r="FXZ78" s="139"/>
      <c r="FYA78" s="139"/>
      <c r="FYB78" s="139"/>
      <c r="FYC78" s="139"/>
      <c r="FYD78" s="139"/>
      <c r="FYE78" s="139"/>
      <c r="FYF78" s="139"/>
      <c r="FYG78" s="139"/>
      <c r="FYH78" s="139"/>
      <c r="FYI78" s="139"/>
      <c r="FYJ78" s="139"/>
      <c r="FYK78" s="139"/>
      <c r="FYL78" s="139"/>
      <c r="FYM78" s="139"/>
      <c r="FYN78" s="139"/>
      <c r="FYO78" s="139"/>
      <c r="FYP78" s="139"/>
      <c r="FYQ78" s="139"/>
      <c r="FYR78" s="139"/>
      <c r="FYS78" s="139"/>
      <c r="FYT78" s="139"/>
      <c r="FYU78" s="139"/>
      <c r="FYV78" s="139"/>
      <c r="FYW78" s="139"/>
      <c r="FYX78" s="139"/>
      <c r="FYY78" s="139"/>
      <c r="FYZ78" s="139"/>
      <c r="FZA78" s="139"/>
      <c r="FZB78" s="139"/>
      <c r="FZC78" s="139"/>
      <c r="FZD78" s="139"/>
      <c r="FZE78" s="139"/>
      <c r="FZF78" s="139"/>
      <c r="FZG78" s="139"/>
      <c r="FZH78" s="139"/>
      <c r="FZI78" s="139"/>
      <c r="FZJ78" s="139"/>
      <c r="FZK78" s="139"/>
      <c r="FZL78" s="139"/>
      <c r="FZM78" s="139"/>
      <c r="FZN78" s="139"/>
      <c r="FZO78" s="139"/>
      <c r="FZP78" s="139"/>
      <c r="FZQ78" s="139"/>
      <c r="FZR78" s="139"/>
      <c r="FZS78" s="139"/>
      <c r="FZT78" s="139"/>
      <c r="FZU78" s="139"/>
      <c r="FZV78" s="139"/>
      <c r="FZW78" s="139"/>
      <c r="FZX78" s="139"/>
      <c r="FZY78" s="139"/>
      <c r="FZZ78" s="139"/>
      <c r="GAA78" s="139"/>
      <c r="GAB78" s="139"/>
      <c r="GAC78" s="139"/>
      <c r="GAD78" s="139"/>
      <c r="GAE78" s="139"/>
      <c r="GAF78" s="139"/>
      <c r="GAG78" s="139"/>
      <c r="GAH78" s="139"/>
      <c r="GAI78" s="139"/>
      <c r="GAJ78" s="139"/>
      <c r="GAK78" s="139"/>
      <c r="GAL78" s="139"/>
      <c r="GAM78" s="139"/>
      <c r="GAN78" s="139"/>
      <c r="GAO78" s="139"/>
      <c r="GAP78" s="139"/>
      <c r="GAQ78" s="139"/>
      <c r="GAR78" s="139"/>
      <c r="GAS78" s="139"/>
      <c r="GAT78" s="139"/>
      <c r="GAU78" s="139"/>
      <c r="GAV78" s="139"/>
      <c r="GAW78" s="139"/>
      <c r="GAX78" s="139"/>
      <c r="GAY78" s="139"/>
      <c r="GAZ78" s="139"/>
      <c r="GBA78" s="139"/>
      <c r="GBB78" s="139"/>
      <c r="GBC78" s="139"/>
      <c r="GBD78" s="139"/>
      <c r="GBE78" s="139"/>
      <c r="GBF78" s="139"/>
      <c r="GBG78" s="139"/>
      <c r="GBH78" s="139"/>
      <c r="GBI78" s="139"/>
      <c r="GBJ78" s="139"/>
      <c r="GBK78" s="139"/>
      <c r="GBL78" s="139"/>
      <c r="GBM78" s="139"/>
      <c r="GBN78" s="139"/>
      <c r="GBO78" s="139"/>
      <c r="GBP78" s="139"/>
      <c r="GBQ78" s="139"/>
      <c r="GBR78" s="139"/>
      <c r="GBS78" s="139"/>
      <c r="GBT78" s="139"/>
      <c r="GBU78" s="139"/>
      <c r="GBV78" s="139"/>
      <c r="GBW78" s="139"/>
      <c r="GBX78" s="139"/>
      <c r="GBY78" s="139"/>
      <c r="GBZ78" s="139"/>
      <c r="GCA78" s="139"/>
      <c r="GCB78" s="139"/>
      <c r="GCC78" s="139"/>
      <c r="GCD78" s="139"/>
      <c r="GCE78" s="139"/>
      <c r="GCF78" s="139"/>
      <c r="GCG78" s="139"/>
      <c r="GCH78" s="139"/>
      <c r="GCI78" s="139"/>
      <c r="GCJ78" s="139"/>
      <c r="GCK78" s="139"/>
      <c r="GCL78" s="139"/>
      <c r="GCM78" s="139"/>
      <c r="GCN78" s="139"/>
      <c r="GCO78" s="139"/>
      <c r="GCP78" s="139"/>
      <c r="GCQ78" s="139"/>
      <c r="GCR78" s="139"/>
      <c r="GCS78" s="139"/>
      <c r="GCT78" s="139"/>
      <c r="GCU78" s="139"/>
      <c r="GCV78" s="139"/>
      <c r="GCW78" s="139"/>
      <c r="GCX78" s="139"/>
      <c r="GCY78" s="139"/>
      <c r="GCZ78" s="139"/>
      <c r="GDA78" s="139"/>
      <c r="GDB78" s="139"/>
      <c r="GDC78" s="139"/>
      <c r="GDD78" s="139"/>
      <c r="GDE78" s="139"/>
      <c r="GDF78" s="139"/>
      <c r="GDG78" s="139"/>
      <c r="GDH78" s="139"/>
      <c r="GDI78" s="139"/>
      <c r="GDJ78" s="139"/>
      <c r="GDK78" s="139"/>
      <c r="GDL78" s="139"/>
      <c r="GDM78" s="139"/>
      <c r="GDN78" s="139"/>
      <c r="GDO78" s="139"/>
      <c r="GDP78" s="139"/>
      <c r="GDQ78" s="139"/>
      <c r="GDR78" s="139"/>
      <c r="GDS78" s="139"/>
      <c r="GDT78" s="139"/>
      <c r="GDU78" s="139"/>
      <c r="GDV78" s="139"/>
      <c r="GDW78" s="139"/>
      <c r="GDX78" s="139"/>
      <c r="GDY78" s="139"/>
      <c r="GDZ78" s="139"/>
      <c r="GEA78" s="139"/>
      <c r="GEB78" s="139"/>
      <c r="GEC78" s="139"/>
      <c r="GED78" s="139"/>
      <c r="GEE78" s="139"/>
      <c r="GEF78" s="139"/>
      <c r="GEG78" s="139"/>
      <c r="GEH78" s="139"/>
      <c r="GEI78" s="139"/>
      <c r="GEJ78" s="139"/>
      <c r="GEK78" s="139"/>
      <c r="GEL78" s="139"/>
      <c r="GEM78" s="139"/>
      <c r="GEN78" s="139"/>
      <c r="GEO78" s="139"/>
      <c r="GEP78" s="139"/>
      <c r="GEQ78" s="139"/>
      <c r="GER78" s="139"/>
      <c r="GES78" s="139"/>
      <c r="GET78" s="139"/>
      <c r="GEU78" s="139"/>
      <c r="GEV78" s="139"/>
      <c r="GEW78" s="139"/>
      <c r="GEX78" s="139"/>
      <c r="GEY78" s="139"/>
      <c r="GEZ78" s="139"/>
      <c r="GFA78" s="139"/>
      <c r="GFB78" s="139"/>
      <c r="GFC78" s="139"/>
      <c r="GFD78" s="139"/>
      <c r="GFE78" s="139"/>
      <c r="GFF78" s="139"/>
      <c r="GFG78" s="139"/>
      <c r="GFH78" s="139"/>
      <c r="GFI78" s="139"/>
      <c r="GFJ78" s="139"/>
      <c r="GFK78" s="139"/>
      <c r="GFL78" s="139"/>
      <c r="GFM78" s="139"/>
      <c r="GFN78" s="139"/>
      <c r="GFO78" s="139"/>
      <c r="GFP78" s="139"/>
      <c r="GFQ78" s="139"/>
      <c r="GFR78" s="139"/>
      <c r="GFS78" s="139"/>
      <c r="GFT78" s="139"/>
      <c r="GFU78" s="139"/>
      <c r="GFV78" s="139"/>
      <c r="GFW78" s="139"/>
      <c r="GFX78" s="139"/>
      <c r="GFY78" s="139"/>
      <c r="GFZ78" s="139"/>
      <c r="GGA78" s="139"/>
      <c r="GGB78" s="139"/>
      <c r="GGC78" s="139"/>
      <c r="GGD78" s="139"/>
      <c r="GGE78" s="139"/>
      <c r="GGF78" s="139"/>
      <c r="GGG78" s="139"/>
      <c r="GGH78" s="139"/>
      <c r="GGI78" s="139"/>
      <c r="GGJ78" s="139"/>
      <c r="GGK78" s="139"/>
      <c r="GGL78" s="139"/>
      <c r="GGM78" s="139"/>
      <c r="GGN78" s="139"/>
      <c r="GGO78" s="139"/>
      <c r="GGP78" s="139"/>
      <c r="GGQ78" s="139"/>
      <c r="GGR78" s="139"/>
      <c r="GGS78" s="139"/>
      <c r="GGT78" s="139"/>
      <c r="GGU78" s="139"/>
      <c r="GGV78" s="139"/>
      <c r="GGW78" s="139"/>
      <c r="GGX78" s="139"/>
      <c r="GGY78" s="139"/>
      <c r="GGZ78" s="139"/>
      <c r="GHA78" s="139"/>
      <c r="GHB78" s="139"/>
      <c r="GHC78" s="139"/>
      <c r="GHD78" s="139"/>
      <c r="GHE78" s="139"/>
      <c r="GHF78" s="139"/>
      <c r="GHG78" s="139"/>
      <c r="GHH78" s="139"/>
      <c r="GHI78" s="139"/>
      <c r="GHJ78" s="139"/>
      <c r="GHK78" s="139"/>
      <c r="GHL78" s="139"/>
      <c r="GHM78" s="139"/>
      <c r="GHN78" s="139"/>
      <c r="GHO78" s="139"/>
      <c r="GHP78" s="139"/>
      <c r="GHQ78" s="139"/>
      <c r="GHR78" s="139"/>
      <c r="GHS78" s="139"/>
      <c r="GHT78" s="139"/>
      <c r="GHU78" s="139"/>
      <c r="GHV78" s="139"/>
      <c r="GHW78" s="139"/>
      <c r="GHX78" s="139"/>
      <c r="GHY78" s="139"/>
      <c r="GHZ78" s="139"/>
      <c r="GIA78" s="139"/>
      <c r="GIB78" s="139"/>
      <c r="GIC78" s="139"/>
      <c r="GID78" s="139"/>
      <c r="GIE78" s="139"/>
      <c r="GIF78" s="139"/>
      <c r="GIG78" s="139"/>
      <c r="GIH78" s="139"/>
      <c r="GII78" s="139"/>
      <c r="GIJ78" s="139"/>
      <c r="GIK78" s="139"/>
      <c r="GIL78" s="139"/>
      <c r="GIM78" s="139"/>
      <c r="GIN78" s="139"/>
      <c r="GIO78" s="139"/>
      <c r="GIP78" s="139"/>
      <c r="GIQ78" s="139"/>
      <c r="GIR78" s="139"/>
      <c r="GIS78" s="139"/>
      <c r="GIT78" s="139"/>
      <c r="GIU78" s="139"/>
      <c r="GIV78" s="139"/>
      <c r="GIW78" s="139"/>
      <c r="GIX78" s="139"/>
      <c r="GIY78" s="139"/>
      <c r="GIZ78" s="139"/>
      <c r="GJA78" s="139"/>
      <c r="GJB78" s="139"/>
      <c r="GJC78" s="139"/>
      <c r="GJD78" s="139"/>
      <c r="GJE78" s="139"/>
      <c r="GJF78" s="139"/>
      <c r="GJG78" s="139"/>
      <c r="GJH78" s="139"/>
      <c r="GJI78" s="139"/>
      <c r="GJJ78" s="139"/>
      <c r="GJK78" s="139"/>
      <c r="GJL78" s="139"/>
      <c r="GJM78" s="139"/>
      <c r="GJN78" s="139"/>
      <c r="GJO78" s="139"/>
      <c r="GJP78" s="139"/>
      <c r="GJQ78" s="139"/>
      <c r="GJR78" s="139"/>
      <c r="GJS78" s="139"/>
      <c r="GJT78" s="139"/>
      <c r="GJU78" s="139"/>
      <c r="GJV78" s="139"/>
      <c r="GJW78" s="139"/>
      <c r="GJX78" s="139"/>
      <c r="GJY78" s="139"/>
      <c r="GJZ78" s="139"/>
      <c r="GKA78" s="139"/>
      <c r="GKB78" s="139"/>
      <c r="GKC78" s="139"/>
      <c r="GKD78" s="139"/>
      <c r="GKE78" s="139"/>
      <c r="GKF78" s="139"/>
      <c r="GKG78" s="139"/>
      <c r="GKH78" s="139"/>
      <c r="GKI78" s="139"/>
      <c r="GKJ78" s="139"/>
      <c r="GKK78" s="139"/>
      <c r="GKL78" s="139"/>
      <c r="GKM78" s="139"/>
      <c r="GKN78" s="139"/>
      <c r="GKO78" s="139"/>
      <c r="GKP78" s="139"/>
      <c r="GKQ78" s="139"/>
      <c r="GKR78" s="139"/>
      <c r="GKS78" s="139"/>
      <c r="GKT78" s="139"/>
      <c r="GKU78" s="139"/>
      <c r="GKV78" s="139"/>
      <c r="GKW78" s="139"/>
      <c r="GKX78" s="139"/>
      <c r="GKY78" s="139"/>
      <c r="GKZ78" s="139"/>
      <c r="GLA78" s="139"/>
      <c r="GLB78" s="139"/>
      <c r="GLC78" s="139"/>
      <c r="GLD78" s="139"/>
      <c r="GLE78" s="139"/>
      <c r="GLF78" s="139"/>
      <c r="GLG78" s="139"/>
      <c r="GLH78" s="139"/>
      <c r="GLI78" s="139"/>
      <c r="GLJ78" s="139"/>
      <c r="GLK78" s="139"/>
      <c r="GLL78" s="139"/>
      <c r="GLM78" s="139"/>
      <c r="GLN78" s="139"/>
      <c r="GLO78" s="139"/>
      <c r="GLP78" s="139"/>
      <c r="GLQ78" s="139"/>
      <c r="GLR78" s="139"/>
      <c r="GLS78" s="139"/>
      <c r="GLT78" s="139"/>
      <c r="GLU78" s="139"/>
      <c r="GLV78" s="139"/>
      <c r="GLW78" s="139"/>
      <c r="GLX78" s="139"/>
      <c r="GLY78" s="139"/>
      <c r="GLZ78" s="139"/>
      <c r="GMA78" s="139"/>
      <c r="GMB78" s="139"/>
      <c r="GMC78" s="139"/>
      <c r="GMD78" s="139"/>
      <c r="GME78" s="139"/>
      <c r="GMF78" s="139"/>
      <c r="GMG78" s="139"/>
      <c r="GMH78" s="139"/>
      <c r="GMI78" s="139"/>
      <c r="GMJ78" s="139"/>
      <c r="GMK78" s="139"/>
      <c r="GML78" s="139"/>
      <c r="GMM78" s="139"/>
      <c r="GMN78" s="139"/>
      <c r="GMO78" s="139"/>
      <c r="GMP78" s="139"/>
      <c r="GMQ78" s="139"/>
      <c r="GMR78" s="139"/>
      <c r="GMS78" s="139"/>
      <c r="GMT78" s="139"/>
      <c r="GMU78" s="139"/>
      <c r="GMV78" s="139"/>
      <c r="GMW78" s="139"/>
      <c r="GMX78" s="139"/>
      <c r="GMY78" s="139"/>
      <c r="GMZ78" s="139"/>
      <c r="GNA78" s="139"/>
      <c r="GNB78" s="139"/>
      <c r="GNC78" s="139"/>
      <c r="GND78" s="139"/>
      <c r="GNE78" s="139"/>
      <c r="GNF78" s="139"/>
      <c r="GNG78" s="139"/>
      <c r="GNH78" s="139"/>
      <c r="GNI78" s="139"/>
      <c r="GNJ78" s="139"/>
      <c r="GNK78" s="139"/>
      <c r="GNL78" s="139"/>
      <c r="GNM78" s="139"/>
      <c r="GNN78" s="139"/>
      <c r="GNO78" s="139"/>
      <c r="GNP78" s="139"/>
      <c r="GNQ78" s="139"/>
      <c r="GNR78" s="139"/>
      <c r="GNS78" s="139"/>
      <c r="GNT78" s="139"/>
      <c r="GNU78" s="139"/>
      <c r="GNV78" s="139"/>
      <c r="GNW78" s="139"/>
      <c r="GNX78" s="139"/>
      <c r="GNY78" s="139"/>
      <c r="GNZ78" s="139"/>
      <c r="GOA78" s="139"/>
      <c r="GOB78" s="139"/>
      <c r="GOC78" s="139"/>
      <c r="GOD78" s="139"/>
      <c r="GOE78" s="139"/>
      <c r="GOF78" s="139"/>
      <c r="GOG78" s="139"/>
      <c r="GOH78" s="139"/>
      <c r="GOI78" s="139"/>
      <c r="GOJ78" s="139"/>
      <c r="GOK78" s="139"/>
      <c r="GOL78" s="139"/>
      <c r="GOM78" s="139"/>
      <c r="GON78" s="139"/>
      <c r="GOO78" s="139"/>
      <c r="GOP78" s="139"/>
      <c r="GOQ78" s="139"/>
      <c r="GOR78" s="139"/>
      <c r="GOS78" s="139"/>
      <c r="GOT78" s="139"/>
      <c r="GOU78" s="139"/>
      <c r="GOV78" s="139"/>
      <c r="GOW78" s="139"/>
      <c r="GOX78" s="139"/>
      <c r="GOY78" s="139"/>
      <c r="GOZ78" s="139"/>
      <c r="GPA78" s="139"/>
      <c r="GPB78" s="139"/>
      <c r="GPC78" s="139"/>
      <c r="GPD78" s="139"/>
      <c r="GPE78" s="139"/>
      <c r="GPF78" s="139"/>
      <c r="GPG78" s="139"/>
      <c r="GPH78" s="139"/>
      <c r="GPI78" s="139"/>
      <c r="GPJ78" s="139"/>
      <c r="GPK78" s="139"/>
      <c r="GPL78" s="139"/>
      <c r="GPM78" s="139"/>
      <c r="GPN78" s="139"/>
      <c r="GPO78" s="139"/>
      <c r="GPP78" s="139"/>
      <c r="GPQ78" s="139"/>
      <c r="GPR78" s="139"/>
      <c r="GPS78" s="139"/>
      <c r="GPT78" s="139"/>
      <c r="GPU78" s="139"/>
      <c r="GPV78" s="139"/>
      <c r="GPW78" s="139"/>
      <c r="GPX78" s="139"/>
      <c r="GPY78" s="139"/>
      <c r="GPZ78" s="139"/>
      <c r="GQA78" s="139"/>
      <c r="GQB78" s="139"/>
      <c r="GQC78" s="139"/>
      <c r="GQD78" s="139"/>
      <c r="GQE78" s="139"/>
      <c r="GQF78" s="139"/>
      <c r="GQG78" s="139"/>
      <c r="GQH78" s="139"/>
      <c r="GQI78" s="139"/>
      <c r="GQJ78" s="139"/>
      <c r="GQK78" s="139"/>
      <c r="GQL78" s="139"/>
      <c r="GQM78" s="139"/>
      <c r="GQN78" s="139"/>
      <c r="GQO78" s="139"/>
      <c r="GQP78" s="139"/>
      <c r="GQQ78" s="139"/>
      <c r="GQR78" s="139"/>
      <c r="GQS78" s="139"/>
      <c r="GQT78" s="139"/>
      <c r="GQU78" s="139"/>
      <c r="GQV78" s="139"/>
      <c r="GQW78" s="139"/>
      <c r="GQX78" s="139"/>
      <c r="GQY78" s="139"/>
      <c r="GQZ78" s="139"/>
      <c r="GRA78" s="139"/>
      <c r="GRB78" s="139"/>
      <c r="GRC78" s="139"/>
      <c r="GRD78" s="139"/>
      <c r="GRE78" s="139"/>
      <c r="GRF78" s="139"/>
      <c r="GRG78" s="139"/>
      <c r="GRH78" s="139"/>
      <c r="GRI78" s="139"/>
      <c r="GRJ78" s="139"/>
      <c r="GRK78" s="139"/>
      <c r="GRL78" s="139"/>
      <c r="GRM78" s="139"/>
      <c r="GRN78" s="139"/>
      <c r="GRO78" s="139"/>
      <c r="GRP78" s="139"/>
      <c r="GRQ78" s="139"/>
      <c r="GRR78" s="139"/>
      <c r="GRS78" s="139"/>
      <c r="GRT78" s="139"/>
      <c r="GRU78" s="139"/>
      <c r="GRV78" s="139"/>
      <c r="GRW78" s="139"/>
      <c r="GRX78" s="139"/>
      <c r="GRY78" s="139"/>
      <c r="GRZ78" s="139"/>
      <c r="GSA78" s="139"/>
      <c r="GSB78" s="139"/>
      <c r="GSC78" s="139"/>
      <c r="GSD78" s="139"/>
      <c r="GSE78" s="139"/>
      <c r="GSF78" s="139"/>
      <c r="GSG78" s="139"/>
      <c r="GSH78" s="139"/>
      <c r="GSI78" s="139"/>
      <c r="GSJ78" s="139"/>
      <c r="GSK78" s="139"/>
      <c r="GSL78" s="139"/>
      <c r="GSM78" s="139"/>
      <c r="GSN78" s="139"/>
      <c r="GSO78" s="139"/>
      <c r="GSP78" s="139"/>
      <c r="GSQ78" s="139"/>
      <c r="GSR78" s="139"/>
      <c r="GSS78" s="139"/>
      <c r="GST78" s="139"/>
      <c r="GSU78" s="139"/>
      <c r="GSV78" s="139"/>
      <c r="GSW78" s="139"/>
      <c r="GSX78" s="139"/>
      <c r="GSY78" s="139"/>
      <c r="GSZ78" s="139"/>
      <c r="GTA78" s="139"/>
      <c r="GTB78" s="139"/>
      <c r="GTC78" s="139"/>
      <c r="GTD78" s="139"/>
      <c r="GTE78" s="139"/>
      <c r="GTF78" s="139"/>
      <c r="GTG78" s="139"/>
      <c r="GTH78" s="139"/>
      <c r="GTI78" s="139"/>
      <c r="GTJ78" s="139"/>
      <c r="GTK78" s="139"/>
      <c r="GTL78" s="139"/>
      <c r="GTM78" s="139"/>
      <c r="GTN78" s="139"/>
      <c r="GTO78" s="139"/>
      <c r="GTP78" s="139"/>
      <c r="GTQ78" s="139"/>
      <c r="GTR78" s="139"/>
      <c r="GTS78" s="139"/>
      <c r="GTT78" s="139"/>
      <c r="GTU78" s="139"/>
      <c r="GTV78" s="139"/>
      <c r="GTW78" s="139"/>
      <c r="GTX78" s="139"/>
      <c r="GTY78" s="139"/>
      <c r="GTZ78" s="139"/>
      <c r="GUA78" s="139"/>
      <c r="GUB78" s="139"/>
      <c r="GUC78" s="139"/>
      <c r="GUD78" s="139"/>
      <c r="GUE78" s="139"/>
      <c r="GUF78" s="139"/>
      <c r="GUG78" s="139"/>
      <c r="GUH78" s="139"/>
      <c r="GUI78" s="139"/>
      <c r="GUJ78" s="139"/>
      <c r="GUK78" s="139"/>
      <c r="GUL78" s="139"/>
      <c r="GUM78" s="139"/>
      <c r="GUN78" s="139"/>
      <c r="GUO78" s="139"/>
      <c r="GUP78" s="139"/>
      <c r="GUQ78" s="139"/>
      <c r="GUR78" s="139"/>
      <c r="GUS78" s="139"/>
      <c r="GUT78" s="139"/>
      <c r="GUU78" s="139"/>
      <c r="GUV78" s="139"/>
      <c r="GUW78" s="139"/>
      <c r="GUX78" s="139"/>
      <c r="GUY78" s="139"/>
      <c r="GUZ78" s="139"/>
      <c r="GVA78" s="139"/>
      <c r="GVB78" s="139"/>
      <c r="GVC78" s="139"/>
      <c r="GVD78" s="139"/>
      <c r="GVE78" s="139"/>
      <c r="GVF78" s="139"/>
      <c r="GVG78" s="139"/>
      <c r="GVH78" s="139"/>
      <c r="GVI78" s="139"/>
      <c r="GVJ78" s="139"/>
      <c r="GVK78" s="139"/>
      <c r="GVL78" s="139"/>
      <c r="GVM78" s="139"/>
      <c r="GVN78" s="139"/>
      <c r="GVO78" s="139"/>
      <c r="GVP78" s="139"/>
      <c r="GVQ78" s="139"/>
      <c r="GVR78" s="139"/>
      <c r="GVS78" s="139"/>
      <c r="GVT78" s="139"/>
      <c r="GVU78" s="139"/>
      <c r="GVV78" s="139"/>
      <c r="GVW78" s="139"/>
      <c r="GVX78" s="139"/>
      <c r="GVY78" s="139"/>
      <c r="GVZ78" s="139"/>
      <c r="GWA78" s="139"/>
      <c r="GWB78" s="139"/>
      <c r="GWC78" s="139"/>
      <c r="GWD78" s="139"/>
      <c r="GWE78" s="139"/>
      <c r="GWF78" s="139"/>
      <c r="GWG78" s="139"/>
      <c r="GWH78" s="139"/>
      <c r="GWI78" s="139"/>
      <c r="GWJ78" s="139"/>
      <c r="GWK78" s="139"/>
      <c r="GWL78" s="139"/>
      <c r="GWM78" s="139"/>
      <c r="GWN78" s="139"/>
      <c r="GWO78" s="139"/>
      <c r="GWP78" s="139"/>
      <c r="GWQ78" s="139"/>
      <c r="GWR78" s="139"/>
      <c r="GWS78" s="139"/>
      <c r="GWT78" s="139"/>
      <c r="GWU78" s="139"/>
      <c r="GWV78" s="139"/>
      <c r="GWW78" s="139"/>
      <c r="GWX78" s="139"/>
      <c r="GWY78" s="139"/>
      <c r="GWZ78" s="139"/>
      <c r="GXA78" s="139"/>
      <c r="GXB78" s="139"/>
      <c r="GXC78" s="139"/>
      <c r="GXD78" s="139"/>
      <c r="GXE78" s="139"/>
      <c r="GXF78" s="139"/>
      <c r="GXG78" s="139"/>
      <c r="GXH78" s="139"/>
      <c r="GXI78" s="139"/>
      <c r="GXJ78" s="139"/>
      <c r="GXK78" s="139"/>
      <c r="GXL78" s="139"/>
      <c r="GXM78" s="139"/>
      <c r="GXN78" s="139"/>
      <c r="GXO78" s="139"/>
      <c r="GXP78" s="139"/>
      <c r="GXQ78" s="139"/>
      <c r="GXR78" s="139"/>
      <c r="GXS78" s="139"/>
      <c r="GXT78" s="139"/>
      <c r="GXU78" s="139"/>
      <c r="GXV78" s="139"/>
      <c r="GXW78" s="139"/>
      <c r="GXX78" s="139"/>
      <c r="GXY78" s="139"/>
      <c r="GXZ78" s="139"/>
      <c r="GYA78" s="139"/>
      <c r="GYB78" s="139"/>
      <c r="GYC78" s="139"/>
      <c r="GYD78" s="139"/>
      <c r="GYE78" s="139"/>
      <c r="GYF78" s="139"/>
      <c r="GYG78" s="139"/>
      <c r="GYH78" s="139"/>
      <c r="GYI78" s="139"/>
      <c r="GYJ78" s="139"/>
      <c r="GYK78" s="139"/>
      <c r="GYL78" s="139"/>
      <c r="GYM78" s="139"/>
      <c r="GYN78" s="139"/>
      <c r="GYO78" s="139"/>
      <c r="GYP78" s="139"/>
      <c r="GYQ78" s="139"/>
      <c r="GYR78" s="139"/>
      <c r="GYS78" s="139"/>
      <c r="GYT78" s="139"/>
      <c r="GYU78" s="139"/>
      <c r="GYV78" s="139"/>
      <c r="GYW78" s="139"/>
      <c r="GYX78" s="139"/>
      <c r="GYY78" s="139"/>
      <c r="GYZ78" s="139"/>
      <c r="GZA78" s="139"/>
      <c r="GZB78" s="139"/>
      <c r="GZC78" s="139"/>
      <c r="GZD78" s="139"/>
      <c r="GZE78" s="139"/>
      <c r="GZF78" s="139"/>
      <c r="GZG78" s="139"/>
      <c r="GZH78" s="139"/>
      <c r="GZI78" s="139"/>
      <c r="GZJ78" s="139"/>
      <c r="GZK78" s="139"/>
      <c r="GZL78" s="139"/>
      <c r="GZM78" s="139"/>
      <c r="GZN78" s="139"/>
      <c r="GZO78" s="139"/>
      <c r="GZP78" s="139"/>
      <c r="GZQ78" s="139"/>
      <c r="GZR78" s="139"/>
      <c r="GZS78" s="139"/>
      <c r="GZT78" s="139"/>
      <c r="GZU78" s="139"/>
      <c r="GZV78" s="139"/>
      <c r="GZW78" s="139"/>
      <c r="GZX78" s="139"/>
      <c r="GZY78" s="139"/>
      <c r="GZZ78" s="139"/>
      <c r="HAA78" s="139"/>
      <c r="HAB78" s="139"/>
      <c r="HAC78" s="139"/>
      <c r="HAD78" s="139"/>
      <c r="HAE78" s="139"/>
      <c r="HAF78" s="139"/>
      <c r="HAG78" s="139"/>
      <c r="HAH78" s="139"/>
      <c r="HAI78" s="139"/>
      <c r="HAJ78" s="139"/>
      <c r="HAK78" s="139"/>
      <c r="HAL78" s="139"/>
      <c r="HAM78" s="139"/>
      <c r="HAN78" s="139"/>
      <c r="HAO78" s="139"/>
      <c r="HAP78" s="139"/>
      <c r="HAQ78" s="139"/>
      <c r="HAR78" s="139"/>
      <c r="HAS78" s="139"/>
      <c r="HAT78" s="139"/>
      <c r="HAU78" s="139"/>
      <c r="HAV78" s="139"/>
      <c r="HAW78" s="139"/>
      <c r="HAX78" s="139"/>
      <c r="HAY78" s="139"/>
      <c r="HAZ78" s="139"/>
      <c r="HBA78" s="139"/>
      <c r="HBB78" s="139"/>
      <c r="HBC78" s="139"/>
      <c r="HBD78" s="139"/>
      <c r="HBE78" s="139"/>
      <c r="HBF78" s="139"/>
      <c r="HBG78" s="139"/>
      <c r="HBH78" s="139"/>
      <c r="HBI78" s="139"/>
      <c r="HBJ78" s="139"/>
      <c r="HBK78" s="139"/>
      <c r="HBL78" s="139"/>
      <c r="HBM78" s="139"/>
      <c r="HBN78" s="139"/>
      <c r="HBO78" s="139"/>
      <c r="HBP78" s="139"/>
      <c r="HBQ78" s="139"/>
      <c r="HBR78" s="139"/>
      <c r="HBS78" s="139"/>
      <c r="HBT78" s="139"/>
      <c r="HBU78" s="139"/>
      <c r="HBV78" s="139"/>
      <c r="HBW78" s="139"/>
      <c r="HBX78" s="139"/>
      <c r="HBY78" s="139"/>
      <c r="HBZ78" s="139"/>
      <c r="HCA78" s="139"/>
      <c r="HCB78" s="139"/>
      <c r="HCC78" s="139"/>
      <c r="HCD78" s="139"/>
      <c r="HCE78" s="139"/>
      <c r="HCF78" s="139"/>
      <c r="HCG78" s="139"/>
      <c r="HCH78" s="139"/>
      <c r="HCI78" s="139"/>
      <c r="HCJ78" s="139"/>
      <c r="HCK78" s="139"/>
      <c r="HCL78" s="139"/>
      <c r="HCM78" s="139"/>
      <c r="HCN78" s="139"/>
      <c r="HCO78" s="139"/>
      <c r="HCP78" s="139"/>
      <c r="HCQ78" s="139"/>
      <c r="HCR78" s="139"/>
      <c r="HCS78" s="139"/>
      <c r="HCT78" s="139"/>
      <c r="HCU78" s="139"/>
      <c r="HCV78" s="139"/>
      <c r="HCW78" s="139"/>
      <c r="HCX78" s="139"/>
      <c r="HCY78" s="139"/>
      <c r="HCZ78" s="139"/>
      <c r="HDA78" s="139"/>
      <c r="HDB78" s="139"/>
      <c r="HDC78" s="139"/>
      <c r="HDD78" s="139"/>
      <c r="HDE78" s="139"/>
      <c r="HDF78" s="139"/>
      <c r="HDG78" s="139"/>
      <c r="HDH78" s="139"/>
      <c r="HDI78" s="139"/>
      <c r="HDJ78" s="139"/>
      <c r="HDK78" s="139"/>
      <c r="HDL78" s="139"/>
      <c r="HDM78" s="139"/>
      <c r="HDN78" s="139"/>
      <c r="HDO78" s="139"/>
      <c r="HDP78" s="139"/>
      <c r="HDQ78" s="139"/>
      <c r="HDR78" s="139"/>
      <c r="HDS78" s="139"/>
      <c r="HDT78" s="139"/>
      <c r="HDU78" s="139"/>
      <c r="HDV78" s="139"/>
      <c r="HDW78" s="139"/>
      <c r="HDX78" s="139"/>
      <c r="HDY78" s="139"/>
      <c r="HDZ78" s="139"/>
      <c r="HEA78" s="139"/>
      <c r="HEB78" s="139"/>
      <c r="HEC78" s="139"/>
      <c r="HED78" s="139"/>
      <c r="HEE78" s="139"/>
      <c r="HEF78" s="139"/>
      <c r="HEG78" s="139"/>
      <c r="HEH78" s="139"/>
      <c r="HEI78" s="139"/>
      <c r="HEJ78" s="139"/>
      <c r="HEK78" s="139"/>
      <c r="HEL78" s="139"/>
      <c r="HEM78" s="139"/>
      <c r="HEN78" s="139"/>
      <c r="HEO78" s="139"/>
      <c r="HEP78" s="139"/>
      <c r="HEQ78" s="139"/>
      <c r="HER78" s="139"/>
      <c r="HES78" s="139"/>
      <c r="HET78" s="139"/>
      <c r="HEU78" s="139"/>
      <c r="HEV78" s="139"/>
      <c r="HEW78" s="139"/>
      <c r="HEX78" s="139"/>
      <c r="HEY78" s="139"/>
      <c r="HEZ78" s="139"/>
      <c r="HFA78" s="139"/>
      <c r="HFB78" s="139"/>
      <c r="HFC78" s="139"/>
      <c r="HFD78" s="139"/>
      <c r="HFE78" s="139"/>
      <c r="HFF78" s="139"/>
      <c r="HFG78" s="139"/>
      <c r="HFH78" s="139"/>
      <c r="HFI78" s="139"/>
      <c r="HFJ78" s="139"/>
      <c r="HFK78" s="139"/>
      <c r="HFL78" s="139"/>
      <c r="HFM78" s="139"/>
      <c r="HFN78" s="139"/>
      <c r="HFO78" s="139"/>
      <c r="HFP78" s="139"/>
      <c r="HFQ78" s="139"/>
      <c r="HFR78" s="139"/>
      <c r="HFS78" s="139"/>
      <c r="HFT78" s="139"/>
      <c r="HFU78" s="139"/>
      <c r="HFV78" s="139"/>
      <c r="HFW78" s="139"/>
      <c r="HFX78" s="139"/>
      <c r="HFY78" s="139"/>
      <c r="HFZ78" s="139"/>
      <c r="HGA78" s="139"/>
      <c r="HGB78" s="139"/>
      <c r="HGC78" s="139"/>
      <c r="HGD78" s="139"/>
      <c r="HGE78" s="139"/>
      <c r="HGF78" s="139"/>
      <c r="HGG78" s="139"/>
      <c r="HGH78" s="139"/>
      <c r="HGI78" s="139"/>
      <c r="HGJ78" s="139"/>
      <c r="HGK78" s="139"/>
      <c r="HGL78" s="139"/>
      <c r="HGM78" s="139"/>
      <c r="HGN78" s="139"/>
      <c r="HGO78" s="139"/>
      <c r="HGP78" s="139"/>
      <c r="HGQ78" s="139"/>
      <c r="HGR78" s="139"/>
      <c r="HGS78" s="139"/>
      <c r="HGT78" s="139"/>
      <c r="HGU78" s="139"/>
      <c r="HGV78" s="139"/>
      <c r="HGW78" s="139"/>
      <c r="HGX78" s="139"/>
      <c r="HGY78" s="139"/>
      <c r="HGZ78" s="139"/>
      <c r="HHA78" s="139"/>
      <c r="HHB78" s="139"/>
      <c r="HHC78" s="139"/>
      <c r="HHD78" s="139"/>
      <c r="HHE78" s="139"/>
      <c r="HHF78" s="139"/>
      <c r="HHG78" s="139"/>
      <c r="HHH78" s="139"/>
      <c r="HHI78" s="139"/>
      <c r="HHJ78" s="139"/>
      <c r="HHK78" s="139"/>
      <c r="HHL78" s="139"/>
      <c r="HHM78" s="139"/>
      <c r="HHN78" s="139"/>
      <c r="HHO78" s="139"/>
      <c r="HHP78" s="139"/>
      <c r="HHQ78" s="139"/>
      <c r="HHR78" s="139"/>
      <c r="HHS78" s="139"/>
      <c r="HHT78" s="139"/>
      <c r="HHU78" s="139"/>
      <c r="HHV78" s="139"/>
      <c r="HHW78" s="139"/>
      <c r="HHX78" s="139"/>
      <c r="HHY78" s="139"/>
      <c r="HHZ78" s="139"/>
      <c r="HIA78" s="139"/>
      <c r="HIB78" s="139"/>
      <c r="HIC78" s="139"/>
      <c r="HID78" s="139"/>
      <c r="HIE78" s="139"/>
      <c r="HIF78" s="139"/>
      <c r="HIG78" s="139"/>
      <c r="HIH78" s="139"/>
      <c r="HII78" s="139"/>
      <c r="HIJ78" s="139"/>
      <c r="HIK78" s="139"/>
      <c r="HIL78" s="139"/>
      <c r="HIM78" s="139"/>
      <c r="HIN78" s="139"/>
      <c r="HIO78" s="139"/>
      <c r="HIP78" s="139"/>
      <c r="HIQ78" s="139"/>
      <c r="HIR78" s="139"/>
      <c r="HIS78" s="139"/>
      <c r="HIT78" s="139"/>
      <c r="HIU78" s="139"/>
      <c r="HIV78" s="139"/>
      <c r="HIW78" s="139"/>
      <c r="HIX78" s="139"/>
      <c r="HIY78" s="139"/>
      <c r="HIZ78" s="139"/>
      <c r="HJA78" s="139"/>
      <c r="HJB78" s="139"/>
      <c r="HJC78" s="139"/>
      <c r="HJD78" s="139"/>
      <c r="HJE78" s="139"/>
      <c r="HJF78" s="139"/>
      <c r="HJG78" s="139"/>
      <c r="HJH78" s="139"/>
      <c r="HJI78" s="139"/>
      <c r="HJJ78" s="139"/>
      <c r="HJK78" s="139"/>
      <c r="HJL78" s="139"/>
      <c r="HJM78" s="139"/>
      <c r="HJN78" s="139"/>
      <c r="HJO78" s="139"/>
      <c r="HJP78" s="139"/>
      <c r="HJQ78" s="139"/>
      <c r="HJR78" s="139"/>
      <c r="HJS78" s="139"/>
      <c r="HJT78" s="139"/>
      <c r="HJU78" s="139"/>
      <c r="HJV78" s="139"/>
      <c r="HJW78" s="139"/>
      <c r="HJX78" s="139"/>
      <c r="HJY78" s="139"/>
      <c r="HJZ78" s="139"/>
      <c r="HKA78" s="139"/>
      <c r="HKB78" s="139"/>
      <c r="HKC78" s="139"/>
      <c r="HKD78" s="139"/>
      <c r="HKE78" s="139"/>
      <c r="HKF78" s="139"/>
      <c r="HKG78" s="139"/>
      <c r="HKH78" s="139"/>
      <c r="HKI78" s="139"/>
      <c r="HKJ78" s="139"/>
      <c r="HKK78" s="139"/>
      <c r="HKL78" s="139"/>
      <c r="HKM78" s="139"/>
      <c r="HKN78" s="139"/>
      <c r="HKO78" s="139"/>
      <c r="HKP78" s="139"/>
      <c r="HKQ78" s="139"/>
      <c r="HKR78" s="139"/>
      <c r="HKS78" s="139"/>
      <c r="HKT78" s="139"/>
      <c r="HKU78" s="139"/>
      <c r="HKV78" s="139"/>
      <c r="HKW78" s="139"/>
      <c r="HKX78" s="139"/>
      <c r="HKY78" s="139"/>
      <c r="HKZ78" s="139"/>
      <c r="HLA78" s="139"/>
      <c r="HLB78" s="139"/>
      <c r="HLC78" s="139"/>
      <c r="HLD78" s="139"/>
      <c r="HLE78" s="139"/>
      <c r="HLF78" s="139"/>
      <c r="HLG78" s="139"/>
      <c r="HLH78" s="139"/>
      <c r="HLI78" s="139"/>
      <c r="HLJ78" s="139"/>
      <c r="HLK78" s="139"/>
      <c r="HLL78" s="139"/>
      <c r="HLM78" s="139"/>
      <c r="HLN78" s="139"/>
      <c r="HLO78" s="139"/>
      <c r="HLP78" s="139"/>
      <c r="HLQ78" s="139"/>
      <c r="HLR78" s="139"/>
      <c r="HLS78" s="139"/>
      <c r="HLT78" s="139"/>
      <c r="HLU78" s="139"/>
      <c r="HLV78" s="139"/>
      <c r="HLW78" s="139"/>
      <c r="HLX78" s="139"/>
      <c r="HLY78" s="139"/>
      <c r="HLZ78" s="139"/>
      <c r="HMA78" s="139"/>
      <c r="HMB78" s="139"/>
      <c r="HMC78" s="139"/>
      <c r="HMD78" s="139"/>
      <c r="HME78" s="139"/>
      <c r="HMF78" s="139"/>
      <c r="HMG78" s="139"/>
      <c r="HMH78" s="139"/>
      <c r="HMI78" s="139"/>
      <c r="HMJ78" s="139"/>
      <c r="HMK78" s="139"/>
      <c r="HML78" s="139"/>
      <c r="HMM78" s="139"/>
      <c r="HMN78" s="139"/>
      <c r="HMO78" s="139"/>
      <c r="HMP78" s="139"/>
      <c r="HMQ78" s="139"/>
      <c r="HMR78" s="139"/>
      <c r="HMS78" s="139"/>
      <c r="HMT78" s="139"/>
      <c r="HMU78" s="139"/>
      <c r="HMV78" s="139"/>
      <c r="HMW78" s="139"/>
      <c r="HMX78" s="139"/>
      <c r="HMY78" s="139"/>
      <c r="HMZ78" s="139"/>
      <c r="HNA78" s="139"/>
      <c r="HNB78" s="139"/>
      <c r="HNC78" s="139"/>
      <c r="HND78" s="139"/>
      <c r="HNE78" s="139"/>
      <c r="HNF78" s="139"/>
      <c r="HNG78" s="139"/>
      <c r="HNH78" s="139"/>
      <c r="HNI78" s="139"/>
      <c r="HNJ78" s="139"/>
      <c r="HNK78" s="139"/>
      <c r="HNL78" s="139"/>
      <c r="HNM78" s="139"/>
      <c r="HNN78" s="139"/>
      <c r="HNO78" s="139"/>
      <c r="HNP78" s="139"/>
      <c r="HNQ78" s="139"/>
      <c r="HNR78" s="139"/>
      <c r="HNS78" s="139"/>
      <c r="HNT78" s="139"/>
      <c r="HNU78" s="139"/>
      <c r="HNV78" s="139"/>
      <c r="HNW78" s="139"/>
      <c r="HNX78" s="139"/>
      <c r="HNY78" s="139"/>
      <c r="HNZ78" s="139"/>
      <c r="HOA78" s="139"/>
      <c r="HOB78" s="139"/>
      <c r="HOC78" s="139"/>
      <c r="HOD78" s="139"/>
      <c r="HOE78" s="139"/>
      <c r="HOF78" s="139"/>
      <c r="HOG78" s="139"/>
      <c r="HOH78" s="139"/>
      <c r="HOI78" s="139"/>
      <c r="HOJ78" s="139"/>
      <c r="HOK78" s="139"/>
      <c r="HOL78" s="139"/>
      <c r="HOM78" s="139"/>
      <c r="HON78" s="139"/>
      <c r="HOO78" s="139"/>
      <c r="HOP78" s="139"/>
      <c r="HOQ78" s="139"/>
      <c r="HOR78" s="139"/>
      <c r="HOS78" s="139"/>
      <c r="HOT78" s="139"/>
      <c r="HOU78" s="139"/>
      <c r="HOV78" s="139"/>
      <c r="HOW78" s="139"/>
      <c r="HOX78" s="139"/>
      <c r="HOY78" s="139"/>
      <c r="HOZ78" s="139"/>
      <c r="HPA78" s="139"/>
      <c r="HPB78" s="139"/>
      <c r="HPC78" s="139"/>
      <c r="HPD78" s="139"/>
      <c r="HPE78" s="139"/>
      <c r="HPF78" s="139"/>
      <c r="HPG78" s="139"/>
      <c r="HPH78" s="139"/>
      <c r="HPI78" s="139"/>
      <c r="HPJ78" s="139"/>
      <c r="HPK78" s="139"/>
      <c r="HPL78" s="139"/>
      <c r="HPM78" s="139"/>
      <c r="HPN78" s="139"/>
      <c r="HPO78" s="139"/>
      <c r="HPP78" s="139"/>
      <c r="HPQ78" s="139"/>
      <c r="HPR78" s="139"/>
      <c r="HPS78" s="139"/>
      <c r="HPT78" s="139"/>
      <c r="HPU78" s="139"/>
      <c r="HPV78" s="139"/>
      <c r="HPW78" s="139"/>
      <c r="HPX78" s="139"/>
      <c r="HPY78" s="139"/>
      <c r="HPZ78" s="139"/>
      <c r="HQA78" s="139"/>
      <c r="HQB78" s="139"/>
      <c r="HQC78" s="139"/>
      <c r="HQD78" s="139"/>
      <c r="HQE78" s="139"/>
      <c r="HQF78" s="139"/>
      <c r="HQG78" s="139"/>
      <c r="HQH78" s="139"/>
      <c r="HQI78" s="139"/>
      <c r="HQJ78" s="139"/>
      <c r="HQK78" s="139"/>
      <c r="HQL78" s="139"/>
      <c r="HQM78" s="139"/>
      <c r="HQN78" s="139"/>
      <c r="HQO78" s="139"/>
      <c r="HQP78" s="139"/>
      <c r="HQQ78" s="139"/>
      <c r="HQR78" s="139"/>
      <c r="HQS78" s="139"/>
      <c r="HQT78" s="139"/>
      <c r="HQU78" s="139"/>
      <c r="HQV78" s="139"/>
      <c r="HQW78" s="139"/>
      <c r="HQX78" s="139"/>
      <c r="HQY78" s="139"/>
      <c r="HQZ78" s="139"/>
      <c r="HRA78" s="139"/>
      <c r="HRB78" s="139"/>
      <c r="HRC78" s="139"/>
      <c r="HRD78" s="139"/>
      <c r="HRE78" s="139"/>
      <c r="HRF78" s="139"/>
      <c r="HRG78" s="139"/>
      <c r="HRH78" s="139"/>
      <c r="HRI78" s="139"/>
      <c r="HRJ78" s="139"/>
      <c r="HRK78" s="139"/>
      <c r="HRL78" s="139"/>
      <c r="HRM78" s="139"/>
      <c r="HRN78" s="139"/>
      <c r="HRO78" s="139"/>
      <c r="HRP78" s="139"/>
      <c r="HRQ78" s="139"/>
      <c r="HRR78" s="139"/>
      <c r="HRS78" s="139"/>
      <c r="HRT78" s="139"/>
      <c r="HRU78" s="139"/>
      <c r="HRV78" s="139"/>
      <c r="HRW78" s="139"/>
      <c r="HRX78" s="139"/>
      <c r="HRY78" s="139"/>
      <c r="HRZ78" s="139"/>
      <c r="HSA78" s="139"/>
      <c r="HSB78" s="139"/>
      <c r="HSC78" s="139"/>
      <c r="HSD78" s="139"/>
      <c r="HSE78" s="139"/>
      <c r="HSF78" s="139"/>
      <c r="HSG78" s="139"/>
      <c r="HSH78" s="139"/>
      <c r="HSI78" s="139"/>
      <c r="HSJ78" s="139"/>
      <c r="HSK78" s="139"/>
      <c r="HSL78" s="139"/>
      <c r="HSM78" s="139"/>
      <c r="HSN78" s="139"/>
      <c r="HSO78" s="139"/>
      <c r="HSP78" s="139"/>
      <c r="HSQ78" s="139"/>
      <c r="HSR78" s="139"/>
      <c r="HSS78" s="139"/>
      <c r="HST78" s="139"/>
      <c r="HSU78" s="139"/>
      <c r="HSV78" s="139"/>
      <c r="HSW78" s="139"/>
      <c r="HSX78" s="139"/>
      <c r="HSY78" s="139"/>
      <c r="HSZ78" s="139"/>
      <c r="HTA78" s="139"/>
      <c r="HTB78" s="139"/>
      <c r="HTC78" s="139"/>
      <c r="HTD78" s="139"/>
      <c r="HTE78" s="139"/>
      <c r="HTF78" s="139"/>
      <c r="HTG78" s="139"/>
      <c r="HTH78" s="139"/>
      <c r="HTI78" s="139"/>
      <c r="HTJ78" s="139"/>
      <c r="HTK78" s="139"/>
      <c r="HTL78" s="139"/>
      <c r="HTM78" s="139"/>
      <c r="HTN78" s="139"/>
      <c r="HTO78" s="139"/>
      <c r="HTP78" s="139"/>
      <c r="HTQ78" s="139"/>
      <c r="HTR78" s="139"/>
      <c r="HTS78" s="139"/>
      <c r="HTT78" s="139"/>
      <c r="HTU78" s="139"/>
      <c r="HTV78" s="139"/>
      <c r="HTW78" s="139"/>
      <c r="HTX78" s="139"/>
      <c r="HTY78" s="139"/>
      <c r="HTZ78" s="139"/>
      <c r="HUA78" s="139"/>
      <c r="HUB78" s="139"/>
      <c r="HUC78" s="139"/>
      <c r="HUD78" s="139"/>
      <c r="HUE78" s="139"/>
      <c r="HUF78" s="139"/>
      <c r="HUG78" s="139"/>
      <c r="HUH78" s="139"/>
      <c r="HUI78" s="139"/>
      <c r="HUJ78" s="139"/>
      <c r="HUK78" s="139"/>
      <c r="HUL78" s="139"/>
      <c r="HUM78" s="139"/>
      <c r="HUN78" s="139"/>
      <c r="HUO78" s="139"/>
      <c r="HUP78" s="139"/>
      <c r="HUQ78" s="139"/>
      <c r="HUR78" s="139"/>
      <c r="HUS78" s="139"/>
      <c r="HUT78" s="139"/>
      <c r="HUU78" s="139"/>
      <c r="HUV78" s="139"/>
      <c r="HUW78" s="139"/>
      <c r="HUX78" s="139"/>
      <c r="HUY78" s="139"/>
      <c r="HUZ78" s="139"/>
      <c r="HVA78" s="139"/>
      <c r="HVB78" s="139"/>
      <c r="HVC78" s="139"/>
      <c r="HVD78" s="139"/>
      <c r="HVE78" s="139"/>
      <c r="HVF78" s="139"/>
      <c r="HVG78" s="139"/>
      <c r="HVH78" s="139"/>
      <c r="HVI78" s="139"/>
      <c r="HVJ78" s="139"/>
      <c r="HVK78" s="139"/>
      <c r="HVL78" s="139"/>
      <c r="HVM78" s="139"/>
      <c r="HVN78" s="139"/>
      <c r="HVO78" s="139"/>
      <c r="HVP78" s="139"/>
      <c r="HVQ78" s="139"/>
      <c r="HVR78" s="139"/>
      <c r="HVS78" s="139"/>
      <c r="HVT78" s="139"/>
      <c r="HVU78" s="139"/>
      <c r="HVV78" s="139"/>
      <c r="HVW78" s="139"/>
      <c r="HVX78" s="139"/>
      <c r="HVY78" s="139"/>
      <c r="HVZ78" s="139"/>
      <c r="HWA78" s="139"/>
      <c r="HWB78" s="139"/>
      <c r="HWC78" s="139"/>
      <c r="HWD78" s="139"/>
      <c r="HWE78" s="139"/>
      <c r="HWF78" s="139"/>
      <c r="HWG78" s="139"/>
      <c r="HWH78" s="139"/>
      <c r="HWI78" s="139"/>
      <c r="HWJ78" s="139"/>
      <c r="HWK78" s="139"/>
      <c r="HWL78" s="139"/>
      <c r="HWM78" s="139"/>
      <c r="HWN78" s="139"/>
      <c r="HWO78" s="139"/>
      <c r="HWP78" s="139"/>
      <c r="HWQ78" s="139"/>
      <c r="HWR78" s="139"/>
      <c r="HWS78" s="139"/>
      <c r="HWT78" s="139"/>
      <c r="HWU78" s="139"/>
      <c r="HWV78" s="139"/>
      <c r="HWW78" s="139"/>
      <c r="HWX78" s="139"/>
      <c r="HWY78" s="139"/>
      <c r="HWZ78" s="139"/>
      <c r="HXA78" s="139"/>
      <c r="HXB78" s="139"/>
      <c r="HXC78" s="139"/>
      <c r="HXD78" s="139"/>
      <c r="HXE78" s="139"/>
      <c r="HXF78" s="139"/>
      <c r="HXG78" s="139"/>
      <c r="HXH78" s="139"/>
      <c r="HXI78" s="139"/>
      <c r="HXJ78" s="139"/>
      <c r="HXK78" s="139"/>
      <c r="HXL78" s="139"/>
      <c r="HXM78" s="139"/>
      <c r="HXN78" s="139"/>
      <c r="HXO78" s="139"/>
      <c r="HXP78" s="139"/>
      <c r="HXQ78" s="139"/>
      <c r="HXR78" s="139"/>
      <c r="HXS78" s="139"/>
      <c r="HXT78" s="139"/>
      <c r="HXU78" s="139"/>
      <c r="HXV78" s="139"/>
      <c r="HXW78" s="139"/>
      <c r="HXX78" s="139"/>
      <c r="HXY78" s="139"/>
      <c r="HXZ78" s="139"/>
      <c r="HYA78" s="139"/>
      <c r="HYB78" s="139"/>
      <c r="HYC78" s="139"/>
      <c r="HYD78" s="139"/>
      <c r="HYE78" s="139"/>
      <c r="HYF78" s="139"/>
      <c r="HYG78" s="139"/>
      <c r="HYH78" s="139"/>
      <c r="HYI78" s="139"/>
      <c r="HYJ78" s="139"/>
      <c r="HYK78" s="139"/>
      <c r="HYL78" s="139"/>
      <c r="HYM78" s="139"/>
      <c r="HYN78" s="139"/>
      <c r="HYO78" s="139"/>
      <c r="HYP78" s="139"/>
      <c r="HYQ78" s="139"/>
      <c r="HYR78" s="139"/>
      <c r="HYS78" s="139"/>
      <c r="HYT78" s="139"/>
      <c r="HYU78" s="139"/>
      <c r="HYV78" s="139"/>
      <c r="HYW78" s="139"/>
      <c r="HYX78" s="139"/>
      <c r="HYY78" s="139"/>
      <c r="HYZ78" s="139"/>
      <c r="HZA78" s="139"/>
      <c r="HZB78" s="139"/>
      <c r="HZC78" s="139"/>
      <c r="HZD78" s="139"/>
      <c r="HZE78" s="139"/>
      <c r="HZF78" s="139"/>
      <c r="HZG78" s="139"/>
      <c r="HZH78" s="139"/>
      <c r="HZI78" s="139"/>
      <c r="HZJ78" s="139"/>
      <c r="HZK78" s="139"/>
      <c r="HZL78" s="139"/>
      <c r="HZM78" s="139"/>
      <c r="HZN78" s="139"/>
      <c r="HZO78" s="139"/>
      <c r="HZP78" s="139"/>
      <c r="HZQ78" s="139"/>
      <c r="HZR78" s="139"/>
      <c r="HZS78" s="139"/>
      <c r="HZT78" s="139"/>
      <c r="HZU78" s="139"/>
      <c r="HZV78" s="139"/>
      <c r="HZW78" s="139"/>
      <c r="HZX78" s="139"/>
      <c r="HZY78" s="139"/>
      <c r="HZZ78" s="139"/>
      <c r="IAA78" s="139"/>
      <c r="IAB78" s="139"/>
      <c r="IAC78" s="139"/>
      <c r="IAD78" s="139"/>
      <c r="IAE78" s="139"/>
      <c r="IAF78" s="139"/>
      <c r="IAG78" s="139"/>
      <c r="IAH78" s="139"/>
      <c r="IAI78" s="139"/>
      <c r="IAJ78" s="139"/>
      <c r="IAK78" s="139"/>
      <c r="IAL78" s="139"/>
      <c r="IAM78" s="139"/>
      <c r="IAN78" s="139"/>
      <c r="IAO78" s="139"/>
      <c r="IAP78" s="139"/>
      <c r="IAQ78" s="139"/>
      <c r="IAR78" s="139"/>
      <c r="IAS78" s="139"/>
      <c r="IAT78" s="139"/>
      <c r="IAU78" s="139"/>
      <c r="IAV78" s="139"/>
      <c r="IAW78" s="139"/>
      <c r="IAX78" s="139"/>
      <c r="IAY78" s="139"/>
      <c r="IAZ78" s="139"/>
      <c r="IBA78" s="139"/>
      <c r="IBB78" s="139"/>
      <c r="IBC78" s="139"/>
      <c r="IBD78" s="139"/>
      <c r="IBE78" s="139"/>
      <c r="IBF78" s="139"/>
      <c r="IBG78" s="139"/>
      <c r="IBH78" s="139"/>
      <c r="IBI78" s="139"/>
      <c r="IBJ78" s="139"/>
      <c r="IBK78" s="139"/>
      <c r="IBL78" s="139"/>
      <c r="IBM78" s="139"/>
      <c r="IBN78" s="139"/>
      <c r="IBO78" s="139"/>
      <c r="IBP78" s="139"/>
      <c r="IBQ78" s="139"/>
      <c r="IBR78" s="139"/>
      <c r="IBS78" s="139"/>
      <c r="IBT78" s="139"/>
      <c r="IBU78" s="139"/>
      <c r="IBV78" s="139"/>
      <c r="IBW78" s="139"/>
      <c r="IBX78" s="139"/>
      <c r="IBY78" s="139"/>
      <c r="IBZ78" s="139"/>
      <c r="ICA78" s="139"/>
      <c r="ICB78" s="139"/>
      <c r="ICC78" s="139"/>
      <c r="ICD78" s="139"/>
      <c r="ICE78" s="139"/>
      <c r="ICF78" s="139"/>
      <c r="ICG78" s="139"/>
      <c r="ICH78" s="139"/>
      <c r="ICI78" s="139"/>
      <c r="ICJ78" s="139"/>
      <c r="ICK78" s="139"/>
      <c r="ICL78" s="139"/>
      <c r="ICM78" s="139"/>
      <c r="ICN78" s="139"/>
      <c r="ICO78" s="139"/>
      <c r="ICP78" s="139"/>
      <c r="ICQ78" s="139"/>
      <c r="ICR78" s="139"/>
      <c r="ICS78" s="139"/>
      <c r="ICT78" s="139"/>
      <c r="ICU78" s="139"/>
      <c r="ICV78" s="139"/>
      <c r="ICW78" s="139"/>
      <c r="ICX78" s="139"/>
      <c r="ICY78" s="139"/>
      <c r="ICZ78" s="139"/>
      <c r="IDA78" s="139"/>
      <c r="IDB78" s="139"/>
      <c r="IDC78" s="139"/>
      <c r="IDD78" s="139"/>
      <c r="IDE78" s="139"/>
      <c r="IDF78" s="139"/>
      <c r="IDG78" s="139"/>
      <c r="IDH78" s="139"/>
      <c r="IDI78" s="139"/>
      <c r="IDJ78" s="139"/>
      <c r="IDK78" s="139"/>
      <c r="IDL78" s="139"/>
      <c r="IDM78" s="139"/>
      <c r="IDN78" s="139"/>
      <c r="IDO78" s="139"/>
      <c r="IDP78" s="139"/>
      <c r="IDQ78" s="139"/>
      <c r="IDR78" s="139"/>
      <c r="IDS78" s="139"/>
      <c r="IDT78" s="139"/>
      <c r="IDU78" s="139"/>
      <c r="IDV78" s="139"/>
      <c r="IDW78" s="139"/>
      <c r="IDX78" s="139"/>
      <c r="IDY78" s="139"/>
      <c r="IDZ78" s="139"/>
      <c r="IEA78" s="139"/>
      <c r="IEB78" s="139"/>
      <c r="IEC78" s="139"/>
      <c r="IED78" s="139"/>
      <c r="IEE78" s="139"/>
      <c r="IEF78" s="139"/>
      <c r="IEG78" s="139"/>
      <c r="IEH78" s="139"/>
      <c r="IEI78" s="139"/>
      <c r="IEJ78" s="139"/>
      <c r="IEK78" s="139"/>
      <c r="IEL78" s="139"/>
      <c r="IEM78" s="139"/>
      <c r="IEN78" s="139"/>
      <c r="IEO78" s="139"/>
      <c r="IEP78" s="139"/>
      <c r="IEQ78" s="139"/>
      <c r="IER78" s="139"/>
      <c r="IES78" s="139"/>
      <c r="IET78" s="139"/>
      <c r="IEU78" s="139"/>
      <c r="IEV78" s="139"/>
      <c r="IEW78" s="139"/>
      <c r="IEX78" s="139"/>
      <c r="IEY78" s="139"/>
      <c r="IEZ78" s="139"/>
      <c r="IFA78" s="139"/>
      <c r="IFB78" s="139"/>
      <c r="IFC78" s="139"/>
      <c r="IFD78" s="139"/>
      <c r="IFE78" s="139"/>
      <c r="IFF78" s="139"/>
      <c r="IFG78" s="139"/>
      <c r="IFH78" s="139"/>
      <c r="IFI78" s="139"/>
      <c r="IFJ78" s="139"/>
      <c r="IFK78" s="139"/>
      <c r="IFL78" s="139"/>
      <c r="IFM78" s="139"/>
      <c r="IFN78" s="139"/>
      <c r="IFO78" s="139"/>
      <c r="IFP78" s="139"/>
      <c r="IFQ78" s="139"/>
      <c r="IFR78" s="139"/>
      <c r="IFS78" s="139"/>
      <c r="IFT78" s="139"/>
      <c r="IFU78" s="139"/>
      <c r="IFV78" s="139"/>
      <c r="IFW78" s="139"/>
      <c r="IFX78" s="139"/>
      <c r="IFY78" s="139"/>
      <c r="IFZ78" s="139"/>
      <c r="IGA78" s="139"/>
      <c r="IGB78" s="139"/>
      <c r="IGC78" s="139"/>
      <c r="IGD78" s="139"/>
      <c r="IGE78" s="139"/>
      <c r="IGF78" s="139"/>
      <c r="IGG78" s="139"/>
      <c r="IGH78" s="139"/>
      <c r="IGI78" s="139"/>
      <c r="IGJ78" s="139"/>
      <c r="IGK78" s="139"/>
      <c r="IGL78" s="139"/>
      <c r="IGM78" s="139"/>
      <c r="IGN78" s="139"/>
      <c r="IGO78" s="139"/>
      <c r="IGP78" s="139"/>
      <c r="IGQ78" s="139"/>
      <c r="IGR78" s="139"/>
      <c r="IGS78" s="139"/>
      <c r="IGT78" s="139"/>
      <c r="IGU78" s="139"/>
      <c r="IGV78" s="139"/>
      <c r="IGW78" s="139"/>
      <c r="IGX78" s="139"/>
      <c r="IGY78" s="139"/>
      <c r="IGZ78" s="139"/>
      <c r="IHA78" s="139"/>
      <c r="IHB78" s="139"/>
      <c r="IHC78" s="139"/>
      <c r="IHD78" s="139"/>
      <c r="IHE78" s="139"/>
      <c r="IHF78" s="139"/>
      <c r="IHG78" s="139"/>
      <c r="IHH78" s="139"/>
      <c r="IHI78" s="139"/>
      <c r="IHJ78" s="139"/>
      <c r="IHK78" s="139"/>
      <c r="IHL78" s="139"/>
      <c r="IHM78" s="139"/>
      <c r="IHN78" s="139"/>
      <c r="IHO78" s="139"/>
      <c r="IHP78" s="139"/>
      <c r="IHQ78" s="139"/>
      <c r="IHR78" s="139"/>
      <c r="IHS78" s="139"/>
      <c r="IHT78" s="139"/>
      <c r="IHU78" s="139"/>
      <c r="IHV78" s="139"/>
      <c r="IHW78" s="139"/>
      <c r="IHX78" s="139"/>
      <c r="IHY78" s="139"/>
      <c r="IHZ78" s="139"/>
      <c r="IIA78" s="139"/>
      <c r="IIB78" s="139"/>
      <c r="IIC78" s="139"/>
      <c r="IID78" s="139"/>
      <c r="IIE78" s="139"/>
      <c r="IIF78" s="139"/>
      <c r="IIG78" s="139"/>
      <c r="IIH78" s="139"/>
      <c r="III78" s="139"/>
      <c r="IIJ78" s="139"/>
      <c r="IIK78" s="139"/>
      <c r="IIL78" s="139"/>
      <c r="IIM78" s="139"/>
      <c r="IIN78" s="139"/>
      <c r="IIO78" s="139"/>
      <c r="IIP78" s="139"/>
      <c r="IIQ78" s="139"/>
      <c r="IIR78" s="139"/>
      <c r="IIS78" s="139"/>
      <c r="IIT78" s="139"/>
      <c r="IIU78" s="139"/>
      <c r="IIV78" s="139"/>
      <c r="IIW78" s="139"/>
      <c r="IIX78" s="139"/>
      <c r="IIY78" s="139"/>
      <c r="IIZ78" s="139"/>
      <c r="IJA78" s="139"/>
      <c r="IJB78" s="139"/>
      <c r="IJC78" s="139"/>
      <c r="IJD78" s="139"/>
      <c r="IJE78" s="139"/>
      <c r="IJF78" s="139"/>
      <c r="IJG78" s="139"/>
      <c r="IJH78" s="139"/>
      <c r="IJI78" s="139"/>
      <c r="IJJ78" s="139"/>
      <c r="IJK78" s="139"/>
      <c r="IJL78" s="139"/>
      <c r="IJM78" s="139"/>
      <c r="IJN78" s="139"/>
      <c r="IJO78" s="139"/>
      <c r="IJP78" s="139"/>
      <c r="IJQ78" s="139"/>
      <c r="IJR78" s="139"/>
      <c r="IJS78" s="139"/>
      <c r="IJT78" s="139"/>
      <c r="IJU78" s="139"/>
      <c r="IJV78" s="139"/>
      <c r="IJW78" s="139"/>
      <c r="IJX78" s="139"/>
      <c r="IJY78" s="139"/>
      <c r="IJZ78" s="139"/>
      <c r="IKA78" s="139"/>
      <c r="IKB78" s="139"/>
      <c r="IKC78" s="139"/>
      <c r="IKD78" s="139"/>
      <c r="IKE78" s="139"/>
      <c r="IKF78" s="139"/>
      <c r="IKG78" s="139"/>
      <c r="IKH78" s="139"/>
      <c r="IKI78" s="139"/>
      <c r="IKJ78" s="139"/>
      <c r="IKK78" s="139"/>
      <c r="IKL78" s="139"/>
      <c r="IKM78" s="139"/>
      <c r="IKN78" s="139"/>
      <c r="IKO78" s="139"/>
      <c r="IKP78" s="139"/>
      <c r="IKQ78" s="139"/>
      <c r="IKR78" s="139"/>
      <c r="IKS78" s="139"/>
      <c r="IKT78" s="139"/>
      <c r="IKU78" s="139"/>
      <c r="IKV78" s="139"/>
      <c r="IKW78" s="139"/>
      <c r="IKX78" s="139"/>
      <c r="IKY78" s="139"/>
      <c r="IKZ78" s="139"/>
      <c r="ILA78" s="139"/>
      <c r="ILB78" s="139"/>
      <c r="ILC78" s="139"/>
      <c r="ILD78" s="139"/>
      <c r="ILE78" s="139"/>
      <c r="ILF78" s="139"/>
      <c r="ILG78" s="139"/>
      <c r="ILH78" s="139"/>
      <c r="ILI78" s="139"/>
      <c r="ILJ78" s="139"/>
      <c r="ILK78" s="139"/>
      <c r="ILL78" s="139"/>
      <c r="ILM78" s="139"/>
      <c r="ILN78" s="139"/>
      <c r="ILO78" s="139"/>
      <c r="ILP78" s="139"/>
      <c r="ILQ78" s="139"/>
      <c r="ILR78" s="139"/>
      <c r="ILS78" s="139"/>
      <c r="ILT78" s="139"/>
      <c r="ILU78" s="139"/>
      <c r="ILV78" s="139"/>
      <c r="ILW78" s="139"/>
      <c r="ILX78" s="139"/>
      <c r="ILY78" s="139"/>
      <c r="ILZ78" s="139"/>
      <c r="IMA78" s="139"/>
      <c r="IMB78" s="139"/>
      <c r="IMC78" s="139"/>
      <c r="IMD78" s="139"/>
      <c r="IME78" s="139"/>
      <c r="IMF78" s="139"/>
      <c r="IMG78" s="139"/>
      <c r="IMH78" s="139"/>
      <c r="IMI78" s="139"/>
      <c r="IMJ78" s="139"/>
      <c r="IMK78" s="139"/>
      <c r="IML78" s="139"/>
      <c r="IMM78" s="139"/>
      <c r="IMN78" s="139"/>
      <c r="IMO78" s="139"/>
      <c r="IMP78" s="139"/>
      <c r="IMQ78" s="139"/>
      <c r="IMR78" s="139"/>
      <c r="IMS78" s="139"/>
      <c r="IMT78" s="139"/>
      <c r="IMU78" s="139"/>
      <c r="IMV78" s="139"/>
      <c r="IMW78" s="139"/>
      <c r="IMX78" s="139"/>
      <c r="IMY78" s="139"/>
      <c r="IMZ78" s="139"/>
      <c r="INA78" s="139"/>
      <c r="INB78" s="139"/>
      <c r="INC78" s="139"/>
      <c r="IND78" s="139"/>
      <c r="INE78" s="139"/>
      <c r="INF78" s="139"/>
      <c r="ING78" s="139"/>
      <c r="INH78" s="139"/>
      <c r="INI78" s="139"/>
      <c r="INJ78" s="139"/>
      <c r="INK78" s="139"/>
      <c r="INL78" s="139"/>
      <c r="INM78" s="139"/>
      <c r="INN78" s="139"/>
      <c r="INO78" s="139"/>
      <c r="INP78" s="139"/>
      <c r="INQ78" s="139"/>
      <c r="INR78" s="139"/>
      <c r="INS78" s="139"/>
      <c r="INT78" s="139"/>
      <c r="INU78" s="139"/>
      <c r="INV78" s="139"/>
      <c r="INW78" s="139"/>
      <c r="INX78" s="139"/>
      <c r="INY78" s="139"/>
      <c r="INZ78" s="139"/>
      <c r="IOA78" s="139"/>
      <c r="IOB78" s="139"/>
      <c r="IOC78" s="139"/>
      <c r="IOD78" s="139"/>
      <c r="IOE78" s="139"/>
      <c r="IOF78" s="139"/>
      <c r="IOG78" s="139"/>
      <c r="IOH78" s="139"/>
      <c r="IOI78" s="139"/>
      <c r="IOJ78" s="139"/>
      <c r="IOK78" s="139"/>
      <c r="IOL78" s="139"/>
      <c r="IOM78" s="139"/>
      <c r="ION78" s="139"/>
      <c r="IOO78" s="139"/>
      <c r="IOP78" s="139"/>
      <c r="IOQ78" s="139"/>
      <c r="IOR78" s="139"/>
      <c r="IOS78" s="139"/>
      <c r="IOT78" s="139"/>
      <c r="IOU78" s="139"/>
      <c r="IOV78" s="139"/>
      <c r="IOW78" s="139"/>
      <c r="IOX78" s="139"/>
      <c r="IOY78" s="139"/>
      <c r="IOZ78" s="139"/>
      <c r="IPA78" s="139"/>
      <c r="IPB78" s="139"/>
      <c r="IPC78" s="139"/>
      <c r="IPD78" s="139"/>
      <c r="IPE78" s="139"/>
      <c r="IPF78" s="139"/>
      <c r="IPG78" s="139"/>
      <c r="IPH78" s="139"/>
      <c r="IPI78" s="139"/>
      <c r="IPJ78" s="139"/>
      <c r="IPK78" s="139"/>
      <c r="IPL78" s="139"/>
      <c r="IPM78" s="139"/>
      <c r="IPN78" s="139"/>
      <c r="IPO78" s="139"/>
      <c r="IPP78" s="139"/>
      <c r="IPQ78" s="139"/>
      <c r="IPR78" s="139"/>
      <c r="IPS78" s="139"/>
      <c r="IPT78" s="139"/>
      <c r="IPU78" s="139"/>
      <c r="IPV78" s="139"/>
      <c r="IPW78" s="139"/>
      <c r="IPX78" s="139"/>
      <c r="IPY78" s="139"/>
      <c r="IPZ78" s="139"/>
      <c r="IQA78" s="139"/>
      <c r="IQB78" s="139"/>
      <c r="IQC78" s="139"/>
      <c r="IQD78" s="139"/>
      <c r="IQE78" s="139"/>
      <c r="IQF78" s="139"/>
      <c r="IQG78" s="139"/>
      <c r="IQH78" s="139"/>
      <c r="IQI78" s="139"/>
      <c r="IQJ78" s="139"/>
      <c r="IQK78" s="139"/>
      <c r="IQL78" s="139"/>
      <c r="IQM78" s="139"/>
      <c r="IQN78" s="139"/>
      <c r="IQO78" s="139"/>
      <c r="IQP78" s="139"/>
      <c r="IQQ78" s="139"/>
      <c r="IQR78" s="139"/>
      <c r="IQS78" s="139"/>
      <c r="IQT78" s="139"/>
      <c r="IQU78" s="139"/>
      <c r="IQV78" s="139"/>
      <c r="IQW78" s="139"/>
      <c r="IQX78" s="139"/>
      <c r="IQY78" s="139"/>
      <c r="IQZ78" s="139"/>
      <c r="IRA78" s="139"/>
      <c r="IRB78" s="139"/>
      <c r="IRC78" s="139"/>
      <c r="IRD78" s="139"/>
      <c r="IRE78" s="139"/>
      <c r="IRF78" s="139"/>
      <c r="IRG78" s="139"/>
      <c r="IRH78" s="139"/>
      <c r="IRI78" s="139"/>
      <c r="IRJ78" s="139"/>
      <c r="IRK78" s="139"/>
      <c r="IRL78" s="139"/>
      <c r="IRM78" s="139"/>
      <c r="IRN78" s="139"/>
      <c r="IRO78" s="139"/>
      <c r="IRP78" s="139"/>
      <c r="IRQ78" s="139"/>
      <c r="IRR78" s="139"/>
      <c r="IRS78" s="139"/>
      <c r="IRT78" s="139"/>
      <c r="IRU78" s="139"/>
      <c r="IRV78" s="139"/>
      <c r="IRW78" s="139"/>
      <c r="IRX78" s="139"/>
      <c r="IRY78" s="139"/>
      <c r="IRZ78" s="139"/>
      <c r="ISA78" s="139"/>
      <c r="ISB78" s="139"/>
      <c r="ISC78" s="139"/>
      <c r="ISD78" s="139"/>
      <c r="ISE78" s="139"/>
      <c r="ISF78" s="139"/>
      <c r="ISG78" s="139"/>
      <c r="ISH78" s="139"/>
      <c r="ISI78" s="139"/>
      <c r="ISJ78" s="139"/>
      <c r="ISK78" s="139"/>
      <c r="ISL78" s="139"/>
      <c r="ISM78" s="139"/>
      <c r="ISN78" s="139"/>
      <c r="ISO78" s="139"/>
      <c r="ISP78" s="139"/>
      <c r="ISQ78" s="139"/>
      <c r="ISR78" s="139"/>
      <c r="ISS78" s="139"/>
      <c r="IST78" s="139"/>
      <c r="ISU78" s="139"/>
      <c r="ISV78" s="139"/>
      <c r="ISW78" s="139"/>
      <c r="ISX78" s="139"/>
      <c r="ISY78" s="139"/>
      <c r="ISZ78" s="139"/>
      <c r="ITA78" s="139"/>
      <c r="ITB78" s="139"/>
      <c r="ITC78" s="139"/>
      <c r="ITD78" s="139"/>
      <c r="ITE78" s="139"/>
      <c r="ITF78" s="139"/>
      <c r="ITG78" s="139"/>
      <c r="ITH78" s="139"/>
      <c r="ITI78" s="139"/>
      <c r="ITJ78" s="139"/>
      <c r="ITK78" s="139"/>
      <c r="ITL78" s="139"/>
      <c r="ITM78" s="139"/>
      <c r="ITN78" s="139"/>
      <c r="ITO78" s="139"/>
      <c r="ITP78" s="139"/>
      <c r="ITQ78" s="139"/>
      <c r="ITR78" s="139"/>
      <c r="ITS78" s="139"/>
      <c r="ITT78" s="139"/>
      <c r="ITU78" s="139"/>
      <c r="ITV78" s="139"/>
      <c r="ITW78" s="139"/>
      <c r="ITX78" s="139"/>
      <c r="ITY78" s="139"/>
      <c r="ITZ78" s="139"/>
      <c r="IUA78" s="139"/>
      <c r="IUB78" s="139"/>
      <c r="IUC78" s="139"/>
      <c r="IUD78" s="139"/>
      <c r="IUE78" s="139"/>
      <c r="IUF78" s="139"/>
      <c r="IUG78" s="139"/>
      <c r="IUH78" s="139"/>
      <c r="IUI78" s="139"/>
      <c r="IUJ78" s="139"/>
      <c r="IUK78" s="139"/>
      <c r="IUL78" s="139"/>
      <c r="IUM78" s="139"/>
      <c r="IUN78" s="139"/>
      <c r="IUO78" s="139"/>
      <c r="IUP78" s="139"/>
      <c r="IUQ78" s="139"/>
      <c r="IUR78" s="139"/>
      <c r="IUS78" s="139"/>
      <c r="IUT78" s="139"/>
      <c r="IUU78" s="139"/>
      <c r="IUV78" s="139"/>
      <c r="IUW78" s="139"/>
      <c r="IUX78" s="139"/>
      <c r="IUY78" s="139"/>
      <c r="IUZ78" s="139"/>
      <c r="IVA78" s="139"/>
      <c r="IVB78" s="139"/>
      <c r="IVC78" s="139"/>
      <c r="IVD78" s="139"/>
      <c r="IVE78" s="139"/>
      <c r="IVF78" s="139"/>
      <c r="IVG78" s="139"/>
      <c r="IVH78" s="139"/>
      <c r="IVI78" s="139"/>
      <c r="IVJ78" s="139"/>
      <c r="IVK78" s="139"/>
      <c r="IVL78" s="139"/>
      <c r="IVM78" s="139"/>
      <c r="IVN78" s="139"/>
      <c r="IVO78" s="139"/>
      <c r="IVP78" s="139"/>
      <c r="IVQ78" s="139"/>
      <c r="IVR78" s="139"/>
      <c r="IVS78" s="139"/>
      <c r="IVT78" s="139"/>
      <c r="IVU78" s="139"/>
      <c r="IVV78" s="139"/>
      <c r="IVW78" s="139"/>
      <c r="IVX78" s="139"/>
      <c r="IVY78" s="139"/>
      <c r="IVZ78" s="139"/>
      <c r="IWA78" s="139"/>
      <c r="IWB78" s="139"/>
      <c r="IWC78" s="139"/>
      <c r="IWD78" s="139"/>
      <c r="IWE78" s="139"/>
      <c r="IWF78" s="139"/>
      <c r="IWG78" s="139"/>
      <c r="IWH78" s="139"/>
      <c r="IWI78" s="139"/>
      <c r="IWJ78" s="139"/>
      <c r="IWK78" s="139"/>
      <c r="IWL78" s="139"/>
      <c r="IWM78" s="139"/>
      <c r="IWN78" s="139"/>
      <c r="IWO78" s="139"/>
      <c r="IWP78" s="139"/>
      <c r="IWQ78" s="139"/>
      <c r="IWR78" s="139"/>
      <c r="IWS78" s="139"/>
      <c r="IWT78" s="139"/>
      <c r="IWU78" s="139"/>
      <c r="IWV78" s="139"/>
      <c r="IWW78" s="139"/>
      <c r="IWX78" s="139"/>
      <c r="IWY78" s="139"/>
      <c r="IWZ78" s="139"/>
      <c r="IXA78" s="139"/>
      <c r="IXB78" s="139"/>
      <c r="IXC78" s="139"/>
      <c r="IXD78" s="139"/>
      <c r="IXE78" s="139"/>
      <c r="IXF78" s="139"/>
      <c r="IXG78" s="139"/>
      <c r="IXH78" s="139"/>
      <c r="IXI78" s="139"/>
      <c r="IXJ78" s="139"/>
      <c r="IXK78" s="139"/>
      <c r="IXL78" s="139"/>
      <c r="IXM78" s="139"/>
      <c r="IXN78" s="139"/>
      <c r="IXO78" s="139"/>
      <c r="IXP78" s="139"/>
      <c r="IXQ78" s="139"/>
      <c r="IXR78" s="139"/>
      <c r="IXS78" s="139"/>
      <c r="IXT78" s="139"/>
      <c r="IXU78" s="139"/>
      <c r="IXV78" s="139"/>
      <c r="IXW78" s="139"/>
      <c r="IXX78" s="139"/>
      <c r="IXY78" s="139"/>
      <c r="IXZ78" s="139"/>
      <c r="IYA78" s="139"/>
      <c r="IYB78" s="139"/>
      <c r="IYC78" s="139"/>
      <c r="IYD78" s="139"/>
      <c r="IYE78" s="139"/>
      <c r="IYF78" s="139"/>
      <c r="IYG78" s="139"/>
      <c r="IYH78" s="139"/>
      <c r="IYI78" s="139"/>
      <c r="IYJ78" s="139"/>
      <c r="IYK78" s="139"/>
      <c r="IYL78" s="139"/>
      <c r="IYM78" s="139"/>
      <c r="IYN78" s="139"/>
      <c r="IYO78" s="139"/>
      <c r="IYP78" s="139"/>
      <c r="IYQ78" s="139"/>
      <c r="IYR78" s="139"/>
      <c r="IYS78" s="139"/>
      <c r="IYT78" s="139"/>
      <c r="IYU78" s="139"/>
      <c r="IYV78" s="139"/>
      <c r="IYW78" s="139"/>
      <c r="IYX78" s="139"/>
      <c r="IYY78" s="139"/>
      <c r="IYZ78" s="139"/>
      <c r="IZA78" s="139"/>
      <c r="IZB78" s="139"/>
      <c r="IZC78" s="139"/>
      <c r="IZD78" s="139"/>
      <c r="IZE78" s="139"/>
      <c r="IZF78" s="139"/>
      <c r="IZG78" s="139"/>
      <c r="IZH78" s="139"/>
      <c r="IZI78" s="139"/>
      <c r="IZJ78" s="139"/>
      <c r="IZK78" s="139"/>
      <c r="IZL78" s="139"/>
      <c r="IZM78" s="139"/>
      <c r="IZN78" s="139"/>
      <c r="IZO78" s="139"/>
      <c r="IZP78" s="139"/>
      <c r="IZQ78" s="139"/>
      <c r="IZR78" s="139"/>
      <c r="IZS78" s="139"/>
      <c r="IZT78" s="139"/>
      <c r="IZU78" s="139"/>
      <c r="IZV78" s="139"/>
      <c r="IZW78" s="139"/>
      <c r="IZX78" s="139"/>
      <c r="IZY78" s="139"/>
      <c r="IZZ78" s="139"/>
      <c r="JAA78" s="139"/>
      <c r="JAB78" s="139"/>
      <c r="JAC78" s="139"/>
      <c r="JAD78" s="139"/>
      <c r="JAE78" s="139"/>
      <c r="JAF78" s="139"/>
      <c r="JAG78" s="139"/>
      <c r="JAH78" s="139"/>
      <c r="JAI78" s="139"/>
      <c r="JAJ78" s="139"/>
      <c r="JAK78" s="139"/>
      <c r="JAL78" s="139"/>
      <c r="JAM78" s="139"/>
      <c r="JAN78" s="139"/>
      <c r="JAO78" s="139"/>
      <c r="JAP78" s="139"/>
      <c r="JAQ78" s="139"/>
      <c r="JAR78" s="139"/>
      <c r="JAS78" s="139"/>
      <c r="JAT78" s="139"/>
      <c r="JAU78" s="139"/>
      <c r="JAV78" s="139"/>
      <c r="JAW78" s="139"/>
      <c r="JAX78" s="139"/>
      <c r="JAY78" s="139"/>
      <c r="JAZ78" s="139"/>
      <c r="JBA78" s="139"/>
      <c r="JBB78" s="139"/>
      <c r="JBC78" s="139"/>
      <c r="JBD78" s="139"/>
      <c r="JBE78" s="139"/>
      <c r="JBF78" s="139"/>
      <c r="JBG78" s="139"/>
      <c r="JBH78" s="139"/>
      <c r="JBI78" s="139"/>
      <c r="JBJ78" s="139"/>
      <c r="JBK78" s="139"/>
      <c r="JBL78" s="139"/>
      <c r="JBM78" s="139"/>
      <c r="JBN78" s="139"/>
      <c r="JBO78" s="139"/>
      <c r="JBP78" s="139"/>
      <c r="JBQ78" s="139"/>
      <c r="JBR78" s="139"/>
      <c r="JBS78" s="139"/>
      <c r="JBT78" s="139"/>
      <c r="JBU78" s="139"/>
      <c r="JBV78" s="139"/>
      <c r="JBW78" s="139"/>
      <c r="JBX78" s="139"/>
      <c r="JBY78" s="139"/>
      <c r="JBZ78" s="139"/>
      <c r="JCA78" s="139"/>
      <c r="JCB78" s="139"/>
      <c r="JCC78" s="139"/>
      <c r="JCD78" s="139"/>
      <c r="JCE78" s="139"/>
      <c r="JCF78" s="139"/>
      <c r="JCG78" s="139"/>
      <c r="JCH78" s="139"/>
      <c r="JCI78" s="139"/>
      <c r="JCJ78" s="139"/>
      <c r="JCK78" s="139"/>
      <c r="JCL78" s="139"/>
      <c r="JCM78" s="139"/>
      <c r="JCN78" s="139"/>
      <c r="JCO78" s="139"/>
      <c r="JCP78" s="139"/>
      <c r="JCQ78" s="139"/>
      <c r="JCR78" s="139"/>
      <c r="JCS78" s="139"/>
      <c r="JCT78" s="139"/>
      <c r="JCU78" s="139"/>
      <c r="JCV78" s="139"/>
      <c r="JCW78" s="139"/>
      <c r="JCX78" s="139"/>
      <c r="JCY78" s="139"/>
      <c r="JCZ78" s="139"/>
      <c r="JDA78" s="139"/>
      <c r="JDB78" s="139"/>
      <c r="JDC78" s="139"/>
      <c r="JDD78" s="139"/>
      <c r="JDE78" s="139"/>
      <c r="JDF78" s="139"/>
      <c r="JDG78" s="139"/>
      <c r="JDH78" s="139"/>
      <c r="JDI78" s="139"/>
      <c r="JDJ78" s="139"/>
      <c r="JDK78" s="139"/>
      <c r="JDL78" s="139"/>
      <c r="JDM78" s="139"/>
      <c r="JDN78" s="139"/>
      <c r="JDO78" s="139"/>
      <c r="JDP78" s="139"/>
      <c r="JDQ78" s="139"/>
      <c r="JDR78" s="139"/>
      <c r="JDS78" s="139"/>
      <c r="JDT78" s="139"/>
      <c r="JDU78" s="139"/>
      <c r="JDV78" s="139"/>
      <c r="JDW78" s="139"/>
      <c r="JDX78" s="139"/>
      <c r="JDY78" s="139"/>
      <c r="JDZ78" s="139"/>
      <c r="JEA78" s="139"/>
      <c r="JEB78" s="139"/>
      <c r="JEC78" s="139"/>
      <c r="JED78" s="139"/>
      <c r="JEE78" s="139"/>
      <c r="JEF78" s="139"/>
      <c r="JEG78" s="139"/>
      <c r="JEH78" s="139"/>
      <c r="JEI78" s="139"/>
      <c r="JEJ78" s="139"/>
      <c r="JEK78" s="139"/>
      <c r="JEL78" s="139"/>
      <c r="JEM78" s="139"/>
      <c r="JEN78" s="139"/>
      <c r="JEO78" s="139"/>
      <c r="JEP78" s="139"/>
      <c r="JEQ78" s="139"/>
      <c r="JER78" s="139"/>
      <c r="JES78" s="139"/>
      <c r="JET78" s="139"/>
      <c r="JEU78" s="139"/>
      <c r="JEV78" s="139"/>
      <c r="JEW78" s="139"/>
      <c r="JEX78" s="139"/>
      <c r="JEY78" s="139"/>
      <c r="JEZ78" s="139"/>
      <c r="JFA78" s="139"/>
      <c r="JFB78" s="139"/>
      <c r="JFC78" s="139"/>
      <c r="JFD78" s="139"/>
      <c r="JFE78" s="139"/>
      <c r="JFF78" s="139"/>
      <c r="JFG78" s="139"/>
      <c r="JFH78" s="139"/>
      <c r="JFI78" s="139"/>
      <c r="JFJ78" s="139"/>
      <c r="JFK78" s="139"/>
      <c r="JFL78" s="139"/>
      <c r="JFM78" s="139"/>
      <c r="JFN78" s="139"/>
      <c r="JFO78" s="139"/>
      <c r="JFP78" s="139"/>
      <c r="JFQ78" s="139"/>
      <c r="JFR78" s="139"/>
      <c r="JFS78" s="139"/>
      <c r="JFT78" s="139"/>
      <c r="JFU78" s="139"/>
      <c r="JFV78" s="139"/>
      <c r="JFW78" s="139"/>
      <c r="JFX78" s="139"/>
      <c r="JFY78" s="139"/>
      <c r="JFZ78" s="139"/>
      <c r="JGA78" s="139"/>
      <c r="JGB78" s="139"/>
      <c r="JGC78" s="139"/>
      <c r="JGD78" s="139"/>
      <c r="JGE78" s="139"/>
      <c r="JGF78" s="139"/>
      <c r="JGG78" s="139"/>
      <c r="JGH78" s="139"/>
      <c r="JGI78" s="139"/>
      <c r="JGJ78" s="139"/>
      <c r="JGK78" s="139"/>
      <c r="JGL78" s="139"/>
      <c r="JGM78" s="139"/>
      <c r="JGN78" s="139"/>
      <c r="JGO78" s="139"/>
      <c r="JGP78" s="139"/>
      <c r="JGQ78" s="139"/>
      <c r="JGR78" s="139"/>
      <c r="JGS78" s="139"/>
      <c r="JGT78" s="139"/>
      <c r="JGU78" s="139"/>
      <c r="JGV78" s="139"/>
      <c r="JGW78" s="139"/>
      <c r="JGX78" s="139"/>
      <c r="JGY78" s="139"/>
      <c r="JGZ78" s="139"/>
      <c r="JHA78" s="139"/>
      <c r="JHB78" s="139"/>
      <c r="JHC78" s="139"/>
      <c r="JHD78" s="139"/>
      <c r="JHE78" s="139"/>
      <c r="JHF78" s="139"/>
      <c r="JHG78" s="139"/>
      <c r="JHH78" s="139"/>
      <c r="JHI78" s="139"/>
      <c r="JHJ78" s="139"/>
      <c r="JHK78" s="139"/>
      <c r="JHL78" s="139"/>
      <c r="JHM78" s="139"/>
      <c r="JHN78" s="139"/>
      <c r="JHO78" s="139"/>
      <c r="JHP78" s="139"/>
      <c r="JHQ78" s="139"/>
      <c r="JHR78" s="139"/>
      <c r="JHS78" s="139"/>
      <c r="JHT78" s="139"/>
      <c r="JHU78" s="139"/>
      <c r="JHV78" s="139"/>
      <c r="JHW78" s="139"/>
      <c r="JHX78" s="139"/>
      <c r="JHY78" s="139"/>
      <c r="JHZ78" s="139"/>
      <c r="JIA78" s="139"/>
      <c r="JIB78" s="139"/>
      <c r="JIC78" s="139"/>
      <c r="JID78" s="139"/>
      <c r="JIE78" s="139"/>
      <c r="JIF78" s="139"/>
      <c r="JIG78" s="139"/>
      <c r="JIH78" s="139"/>
      <c r="JII78" s="139"/>
      <c r="JIJ78" s="139"/>
      <c r="JIK78" s="139"/>
      <c r="JIL78" s="139"/>
      <c r="JIM78" s="139"/>
      <c r="JIN78" s="139"/>
      <c r="JIO78" s="139"/>
      <c r="JIP78" s="139"/>
      <c r="JIQ78" s="139"/>
      <c r="JIR78" s="139"/>
      <c r="JIS78" s="139"/>
      <c r="JIT78" s="139"/>
      <c r="JIU78" s="139"/>
      <c r="JIV78" s="139"/>
      <c r="JIW78" s="139"/>
      <c r="JIX78" s="139"/>
      <c r="JIY78" s="139"/>
      <c r="JIZ78" s="139"/>
      <c r="JJA78" s="139"/>
      <c r="JJB78" s="139"/>
      <c r="JJC78" s="139"/>
      <c r="JJD78" s="139"/>
      <c r="JJE78" s="139"/>
      <c r="JJF78" s="139"/>
      <c r="JJG78" s="139"/>
      <c r="JJH78" s="139"/>
      <c r="JJI78" s="139"/>
      <c r="JJJ78" s="139"/>
      <c r="JJK78" s="139"/>
      <c r="JJL78" s="139"/>
      <c r="JJM78" s="139"/>
      <c r="JJN78" s="139"/>
      <c r="JJO78" s="139"/>
      <c r="JJP78" s="139"/>
      <c r="JJQ78" s="139"/>
      <c r="JJR78" s="139"/>
      <c r="JJS78" s="139"/>
      <c r="JJT78" s="139"/>
      <c r="JJU78" s="139"/>
      <c r="JJV78" s="139"/>
      <c r="JJW78" s="139"/>
      <c r="JJX78" s="139"/>
      <c r="JJY78" s="139"/>
      <c r="JJZ78" s="139"/>
      <c r="JKA78" s="139"/>
      <c r="JKB78" s="139"/>
      <c r="JKC78" s="139"/>
      <c r="JKD78" s="139"/>
      <c r="JKE78" s="139"/>
      <c r="JKF78" s="139"/>
      <c r="JKG78" s="139"/>
      <c r="JKH78" s="139"/>
      <c r="JKI78" s="139"/>
      <c r="JKJ78" s="139"/>
      <c r="JKK78" s="139"/>
      <c r="JKL78" s="139"/>
      <c r="JKM78" s="139"/>
      <c r="JKN78" s="139"/>
      <c r="JKO78" s="139"/>
      <c r="JKP78" s="139"/>
      <c r="JKQ78" s="139"/>
      <c r="JKR78" s="139"/>
      <c r="JKS78" s="139"/>
      <c r="JKT78" s="139"/>
      <c r="JKU78" s="139"/>
      <c r="JKV78" s="139"/>
      <c r="JKW78" s="139"/>
      <c r="JKX78" s="139"/>
      <c r="JKY78" s="139"/>
      <c r="JKZ78" s="139"/>
      <c r="JLA78" s="139"/>
      <c r="JLB78" s="139"/>
      <c r="JLC78" s="139"/>
      <c r="JLD78" s="139"/>
      <c r="JLE78" s="139"/>
      <c r="JLF78" s="139"/>
      <c r="JLG78" s="139"/>
      <c r="JLH78" s="139"/>
      <c r="JLI78" s="139"/>
      <c r="JLJ78" s="139"/>
      <c r="JLK78" s="139"/>
      <c r="JLL78" s="139"/>
      <c r="JLM78" s="139"/>
      <c r="JLN78" s="139"/>
      <c r="JLO78" s="139"/>
      <c r="JLP78" s="139"/>
      <c r="JLQ78" s="139"/>
      <c r="JLR78" s="139"/>
      <c r="JLS78" s="139"/>
      <c r="JLT78" s="139"/>
      <c r="JLU78" s="139"/>
      <c r="JLV78" s="139"/>
      <c r="JLW78" s="139"/>
      <c r="JLX78" s="139"/>
      <c r="JLY78" s="139"/>
      <c r="JLZ78" s="139"/>
      <c r="JMA78" s="139"/>
      <c r="JMB78" s="139"/>
      <c r="JMC78" s="139"/>
      <c r="JMD78" s="139"/>
      <c r="JME78" s="139"/>
      <c r="JMF78" s="139"/>
      <c r="JMG78" s="139"/>
      <c r="JMH78" s="139"/>
      <c r="JMI78" s="139"/>
      <c r="JMJ78" s="139"/>
      <c r="JMK78" s="139"/>
      <c r="JML78" s="139"/>
      <c r="JMM78" s="139"/>
      <c r="JMN78" s="139"/>
      <c r="JMO78" s="139"/>
      <c r="JMP78" s="139"/>
      <c r="JMQ78" s="139"/>
      <c r="JMR78" s="139"/>
      <c r="JMS78" s="139"/>
      <c r="JMT78" s="139"/>
      <c r="JMU78" s="139"/>
      <c r="JMV78" s="139"/>
      <c r="JMW78" s="139"/>
      <c r="JMX78" s="139"/>
      <c r="JMY78" s="139"/>
      <c r="JMZ78" s="139"/>
      <c r="JNA78" s="139"/>
      <c r="JNB78" s="139"/>
      <c r="JNC78" s="139"/>
      <c r="JND78" s="139"/>
      <c r="JNE78" s="139"/>
      <c r="JNF78" s="139"/>
      <c r="JNG78" s="139"/>
      <c r="JNH78" s="139"/>
      <c r="JNI78" s="139"/>
      <c r="JNJ78" s="139"/>
      <c r="JNK78" s="139"/>
      <c r="JNL78" s="139"/>
      <c r="JNM78" s="139"/>
      <c r="JNN78" s="139"/>
      <c r="JNO78" s="139"/>
      <c r="JNP78" s="139"/>
      <c r="JNQ78" s="139"/>
      <c r="JNR78" s="139"/>
      <c r="JNS78" s="139"/>
      <c r="JNT78" s="139"/>
      <c r="JNU78" s="139"/>
      <c r="JNV78" s="139"/>
      <c r="JNW78" s="139"/>
      <c r="JNX78" s="139"/>
      <c r="JNY78" s="139"/>
      <c r="JNZ78" s="139"/>
      <c r="JOA78" s="139"/>
      <c r="JOB78" s="139"/>
      <c r="JOC78" s="139"/>
      <c r="JOD78" s="139"/>
      <c r="JOE78" s="139"/>
      <c r="JOF78" s="139"/>
      <c r="JOG78" s="139"/>
      <c r="JOH78" s="139"/>
      <c r="JOI78" s="139"/>
      <c r="JOJ78" s="139"/>
      <c r="JOK78" s="139"/>
      <c r="JOL78" s="139"/>
      <c r="JOM78" s="139"/>
      <c r="JON78" s="139"/>
      <c r="JOO78" s="139"/>
      <c r="JOP78" s="139"/>
      <c r="JOQ78" s="139"/>
      <c r="JOR78" s="139"/>
      <c r="JOS78" s="139"/>
      <c r="JOT78" s="139"/>
      <c r="JOU78" s="139"/>
      <c r="JOV78" s="139"/>
      <c r="JOW78" s="139"/>
      <c r="JOX78" s="139"/>
      <c r="JOY78" s="139"/>
      <c r="JOZ78" s="139"/>
      <c r="JPA78" s="139"/>
      <c r="JPB78" s="139"/>
      <c r="JPC78" s="139"/>
      <c r="JPD78" s="139"/>
      <c r="JPE78" s="139"/>
      <c r="JPF78" s="139"/>
      <c r="JPG78" s="139"/>
      <c r="JPH78" s="139"/>
      <c r="JPI78" s="139"/>
      <c r="JPJ78" s="139"/>
      <c r="JPK78" s="139"/>
      <c r="JPL78" s="139"/>
      <c r="JPM78" s="139"/>
      <c r="JPN78" s="139"/>
      <c r="JPO78" s="139"/>
      <c r="JPP78" s="139"/>
      <c r="JPQ78" s="139"/>
      <c r="JPR78" s="139"/>
      <c r="JPS78" s="139"/>
      <c r="JPT78" s="139"/>
      <c r="JPU78" s="139"/>
      <c r="JPV78" s="139"/>
      <c r="JPW78" s="139"/>
      <c r="JPX78" s="139"/>
      <c r="JPY78" s="139"/>
      <c r="JPZ78" s="139"/>
      <c r="JQA78" s="139"/>
      <c r="JQB78" s="139"/>
      <c r="JQC78" s="139"/>
      <c r="JQD78" s="139"/>
      <c r="JQE78" s="139"/>
      <c r="JQF78" s="139"/>
      <c r="JQG78" s="139"/>
      <c r="JQH78" s="139"/>
      <c r="JQI78" s="139"/>
      <c r="JQJ78" s="139"/>
      <c r="JQK78" s="139"/>
      <c r="JQL78" s="139"/>
      <c r="JQM78" s="139"/>
      <c r="JQN78" s="139"/>
      <c r="JQO78" s="139"/>
      <c r="JQP78" s="139"/>
      <c r="JQQ78" s="139"/>
      <c r="JQR78" s="139"/>
      <c r="JQS78" s="139"/>
      <c r="JQT78" s="139"/>
      <c r="JQU78" s="139"/>
      <c r="JQV78" s="139"/>
      <c r="JQW78" s="139"/>
      <c r="JQX78" s="139"/>
      <c r="JQY78" s="139"/>
      <c r="JQZ78" s="139"/>
      <c r="JRA78" s="139"/>
      <c r="JRB78" s="139"/>
      <c r="JRC78" s="139"/>
      <c r="JRD78" s="139"/>
      <c r="JRE78" s="139"/>
      <c r="JRF78" s="139"/>
      <c r="JRG78" s="139"/>
      <c r="JRH78" s="139"/>
      <c r="JRI78" s="139"/>
      <c r="JRJ78" s="139"/>
      <c r="JRK78" s="139"/>
      <c r="JRL78" s="139"/>
      <c r="JRM78" s="139"/>
      <c r="JRN78" s="139"/>
      <c r="JRO78" s="139"/>
      <c r="JRP78" s="139"/>
      <c r="JRQ78" s="139"/>
      <c r="JRR78" s="139"/>
      <c r="JRS78" s="139"/>
      <c r="JRT78" s="139"/>
      <c r="JRU78" s="139"/>
      <c r="JRV78" s="139"/>
      <c r="JRW78" s="139"/>
      <c r="JRX78" s="139"/>
      <c r="JRY78" s="139"/>
      <c r="JRZ78" s="139"/>
      <c r="JSA78" s="139"/>
      <c r="JSB78" s="139"/>
      <c r="JSC78" s="139"/>
      <c r="JSD78" s="139"/>
      <c r="JSE78" s="139"/>
      <c r="JSF78" s="139"/>
      <c r="JSG78" s="139"/>
      <c r="JSH78" s="139"/>
      <c r="JSI78" s="139"/>
      <c r="JSJ78" s="139"/>
      <c r="JSK78" s="139"/>
      <c r="JSL78" s="139"/>
      <c r="JSM78" s="139"/>
      <c r="JSN78" s="139"/>
      <c r="JSO78" s="139"/>
      <c r="JSP78" s="139"/>
      <c r="JSQ78" s="139"/>
      <c r="JSR78" s="139"/>
      <c r="JSS78" s="139"/>
      <c r="JST78" s="139"/>
      <c r="JSU78" s="139"/>
      <c r="JSV78" s="139"/>
      <c r="JSW78" s="139"/>
      <c r="JSX78" s="139"/>
      <c r="JSY78" s="139"/>
      <c r="JSZ78" s="139"/>
      <c r="JTA78" s="139"/>
      <c r="JTB78" s="139"/>
      <c r="JTC78" s="139"/>
      <c r="JTD78" s="139"/>
      <c r="JTE78" s="139"/>
      <c r="JTF78" s="139"/>
      <c r="JTG78" s="139"/>
      <c r="JTH78" s="139"/>
      <c r="JTI78" s="139"/>
      <c r="JTJ78" s="139"/>
      <c r="JTK78" s="139"/>
      <c r="JTL78" s="139"/>
      <c r="JTM78" s="139"/>
      <c r="JTN78" s="139"/>
      <c r="JTO78" s="139"/>
      <c r="JTP78" s="139"/>
      <c r="JTQ78" s="139"/>
      <c r="JTR78" s="139"/>
      <c r="JTS78" s="139"/>
      <c r="JTT78" s="139"/>
      <c r="JTU78" s="139"/>
      <c r="JTV78" s="139"/>
      <c r="JTW78" s="139"/>
      <c r="JTX78" s="139"/>
      <c r="JTY78" s="139"/>
      <c r="JTZ78" s="139"/>
      <c r="JUA78" s="139"/>
      <c r="JUB78" s="139"/>
      <c r="JUC78" s="139"/>
      <c r="JUD78" s="139"/>
      <c r="JUE78" s="139"/>
      <c r="JUF78" s="139"/>
      <c r="JUG78" s="139"/>
      <c r="JUH78" s="139"/>
      <c r="JUI78" s="139"/>
      <c r="JUJ78" s="139"/>
      <c r="JUK78" s="139"/>
      <c r="JUL78" s="139"/>
      <c r="JUM78" s="139"/>
      <c r="JUN78" s="139"/>
      <c r="JUO78" s="139"/>
      <c r="JUP78" s="139"/>
      <c r="JUQ78" s="139"/>
      <c r="JUR78" s="139"/>
      <c r="JUS78" s="139"/>
      <c r="JUT78" s="139"/>
      <c r="JUU78" s="139"/>
      <c r="JUV78" s="139"/>
      <c r="JUW78" s="139"/>
      <c r="JUX78" s="139"/>
      <c r="JUY78" s="139"/>
      <c r="JUZ78" s="139"/>
      <c r="JVA78" s="139"/>
      <c r="JVB78" s="139"/>
      <c r="JVC78" s="139"/>
      <c r="JVD78" s="139"/>
      <c r="JVE78" s="139"/>
      <c r="JVF78" s="139"/>
      <c r="JVG78" s="139"/>
      <c r="JVH78" s="139"/>
      <c r="JVI78" s="139"/>
      <c r="JVJ78" s="139"/>
      <c r="JVK78" s="139"/>
      <c r="JVL78" s="139"/>
      <c r="JVM78" s="139"/>
      <c r="JVN78" s="139"/>
      <c r="JVO78" s="139"/>
      <c r="JVP78" s="139"/>
      <c r="JVQ78" s="139"/>
      <c r="JVR78" s="139"/>
      <c r="JVS78" s="139"/>
      <c r="JVT78" s="139"/>
      <c r="JVU78" s="139"/>
      <c r="JVV78" s="139"/>
      <c r="JVW78" s="139"/>
      <c r="JVX78" s="139"/>
      <c r="JVY78" s="139"/>
      <c r="JVZ78" s="139"/>
      <c r="JWA78" s="139"/>
      <c r="JWB78" s="139"/>
      <c r="JWC78" s="139"/>
      <c r="JWD78" s="139"/>
      <c r="JWE78" s="139"/>
      <c r="JWF78" s="139"/>
      <c r="JWG78" s="139"/>
      <c r="JWH78" s="139"/>
      <c r="JWI78" s="139"/>
      <c r="JWJ78" s="139"/>
      <c r="JWK78" s="139"/>
      <c r="JWL78" s="139"/>
      <c r="JWM78" s="139"/>
      <c r="JWN78" s="139"/>
      <c r="JWO78" s="139"/>
      <c r="JWP78" s="139"/>
      <c r="JWQ78" s="139"/>
      <c r="JWR78" s="139"/>
      <c r="JWS78" s="139"/>
      <c r="JWT78" s="139"/>
      <c r="JWU78" s="139"/>
      <c r="JWV78" s="139"/>
      <c r="JWW78" s="139"/>
      <c r="JWX78" s="139"/>
      <c r="JWY78" s="139"/>
      <c r="JWZ78" s="139"/>
      <c r="JXA78" s="139"/>
      <c r="JXB78" s="139"/>
      <c r="JXC78" s="139"/>
      <c r="JXD78" s="139"/>
      <c r="JXE78" s="139"/>
      <c r="JXF78" s="139"/>
      <c r="JXG78" s="139"/>
      <c r="JXH78" s="139"/>
      <c r="JXI78" s="139"/>
      <c r="JXJ78" s="139"/>
      <c r="JXK78" s="139"/>
      <c r="JXL78" s="139"/>
      <c r="JXM78" s="139"/>
      <c r="JXN78" s="139"/>
      <c r="JXO78" s="139"/>
      <c r="JXP78" s="139"/>
      <c r="JXQ78" s="139"/>
      <c r="JXR78" s="139"/>
      <c r="JXS78" s="139"/>
      <c r="JXT78" s="139"/>
      <c r="JXU78" s="139"/>
      <c r="JXV78" s="139"/>
      <c r="JXW78" s="139"/>
      <c r="JXX78" s="139"/>
      <c r="JXY78" s="139"/>
      <c r="JXZ78" s="139"/>
      <c r="JYA78" s="139"/>
      <c r="JYB78" s="139"/>
      <c r="JYC78" s="139"/>
      <c r="JYD78" s="139"/>
      <c r="JYE78" s="139"/>
      <c r="JYF78" s="139"/>
      <c r="JYG78" s="139"/>
      <c r="JYH78" s="139"/>
      <c r="JYI78" s="139"/>
      <c r="JYJ78" s="139"/>
      <c r="JYK78" s="139"/>
      <c r="JYL78" s="139"/>
      <c r="JYM78" s="139"/>
      <c r="JYN78" s="139"/>
      <c r="JYO78" s="139"/>
      <c r="JYP78" s="139"/>
      <c r="JYQ78" s="139"/>
      <c r="JYR78" s="139"/>
      <c r="JYS78" s="139"/>
      <c r="JYT78" s="139"/>
      <c r="JYU78" s="139"/>
      <c r="JYV78" s="139"/>
      <c r="JYW78" s="139"/>
      <c r="JYX78" s="139"/>
      <c r="JYY78" s="139"/>
      <c r="JYZ78" s="139"/>
      <c r="JZA78" s="139"/>
      <c r="JZB78" s="139"/>
      <c r="JZC78" s="139"/>
      <c r="JZD78" s="139"/>
      <c r="JZE78" s="139"/>
      <c r="JZF78" s="139"/>
      <c r="JZG78" s="139"/>
      <c r="JZH78" s="139"/>
      <c r="JZI78" s="139"/>
      <c r="JZJ78" s="139"/>
      <c r="JZK78" s="139"/>
      <c r="JZL78" s="139"/>
      <c r="JZM78" s="139"/>
      <c r="JZN78" s="139"/>
      <c r="JZO78" s="139"/>
      <c r="JZP78" s="139"/>
      <c r="JZQ78" s="139"/>
      <c r="JZR78" s="139"/>
      <c r="JZS78" s="139"/>
      <c r="JZT78" s="139"/>
      <c r="JZU78" s="139"/>
      <c r="JZV78" s="139"/>
      <c r="JZW78" s="139"/>
      <c r="JZX78" s="139"/>
      <c r="JZY78" s="139"/>
      <c r="JZZ78" s="139"/>
      <c r="KAA78" s="139"/>
      <c r="KAB78" s="139"/>
      <c r="KAC78" s="139"/>
      <c r="KAD78" s="139"/>
      <c r="KAE78" s="139"/>
      <c r="KAF78" s="139"/>
      <c r="KAG78" s="139"/>
      <c r="KAH78" s="139"/>
      <c r="KAI78" s="139"/>
      <c r="KAJ78" s="139"/>
      <c r="KAK78" s="139"/>
      <c r="KAL78" s="139"/>
      <c r="KAM78" s="139"/>
      <c r="KAN78" s="139"/>
      <c r="KAO78" s="139"/>
      <c r="KAP78" s="139"/>
      <c r="KAQ78" s="139"/>
      <c r="KAR78" s="139"/>
      <c r="KAS78" s="139"/>
      <c r="KAT78" s="139"/>
      <c r="KAU78" s="139"/>
      <c r="KAV78" s="139"/>
      <c r="KAW78" s="139"/>
      <c r="KAX78" s="139"/>
      <c r="KAY78" s="139"/>
      <c r="KAZ78" s="139"/>
      <c r="KBA78" s="139"/>
      <c r="KBB78" s="139"/>
      <c r="KBC78" s="139"/>
      <c r="KBD78" s="139"/>
      <c r="KBE78" s="139"/>
      <c r="KBF78" s="139"/>
      <c r="KBG78" s="139"/>
      <c r="KBH78" s="139"/>
      <c r="KBI78" s="139"/>
      <c r="KBJ78" s="139"/>
      <c r="KBK78" s="139"/>
      <c r="KBL78" s="139"/>
      <c r="KBM78" s="139"/>
      <c r="KBN78" s="139"/>
      <c r="KBO78" s="139"/>
      <c r="KBP78" s="139"/>
      <c r="KBQ78" s="139"/>
      <c r="KBR78" s="139"/>
      <c r="KBS78" s="139"/>
      <c r="KBT78" s="139"/>
      <c r="KBU78" s="139"/>
      <c r="KBV78" s="139"/>
      <c r="KBW78" s="139"/>
      <c r="KBX78" s="139"/>
      <c r="KBY78" s="139"/>
      <c r="KBZ78" s="139"/>
      <c r="KCA78" s="139"/>
      <c r="KCB78" s="139"/>
      <c r="KCC78" s="139"/>
      <c r="KCD78" s="139"/>
      <c r="KCE78" s="139"/>
      <c r="KCF78" s="139"/>
      <c r="KCG78" s="139"/>
      <c r="KCH78" s="139"/>
      <c r="KCI78" s="139"/>
      <c r="KCJ78" s="139"/>
      <c r="KCK78" s="139"/>
      <c r="KCL78" s="139"/>
      <c r="KCM78" s="139"/>
      <c r="KCN78" s="139"/>
      <c r="KCO78" s="139"/>
      <c r="KCP78" s="139"/>
      <c r="KCQ78" s="139"/>
      <c r="KCR78" s="139"/>
      <c r="KCS78" s="139"/>
      <c r="KCT78" s="139"/>
      <c r="KCU78" s="139"/>
      <c r="KCV78" s="139"/>
      <c r="KCW78" s="139"/>
      <c r="KCX78" s="139"/>
      <c r="KCY78" s="139"/>
      <c r="KCZ78" s="139"/>
      <c r="KDA78" s="139"/>
      <c r="KDB78" s="139"/>
      <c r="KDC78" s="139"/>
      <c r="KDD78" s="139"/>
      <c r="KDE78" s="139"/>
      <c r="KDF78" s="139"/>
      <c r="KDG78" s="139"/>
      <c r="KDH78" s="139"/>
      <c r="KDI78" s="139"/>
      <c r="KDJ78" s="139"/>
      <c r="KDK78" s="139"/>
      <c r="KDL78" s="139"/>
      <c r="KDM78" s="139"/>
      <c r="KDN78" s="139"/>
      <c r="KDO78" s="139"/>
      <c r="KDP78" s="139"/>
      <c r="KDQ78" s="139"/>
      <c r="KDR78" s="139"/>
      <c r="KDS78" s="139"/>
      <c r="KDT78" s="139"/>
      <c r="KDU78" s="139"/>
      <c r="KDV78" s="139"/>
      <c r="KDW78" s="139"/>
      <c r="KDX78" s="139"/>
      <c r="KDY78" s="139"/>
      <c r="KDZ78" s="139"/>
      <c r="KEA78" s="139"/>
      <c r="KEB78" s="139"/>
      <c r="KEC78" s="139"/>
      <c r="KED78" s="139"/>
      <c r="KEE78" s="139"/>
      <c r="KEF78" s="139"/>
      <c r="KEG78" s="139"/>
      <c r="KEH78" s="139"/>
      <c r="KEI78" s="139"/>
      <c r="KEJ78" s="139"/>
      <c r="KEK78" s="139"/>
      <c r="KEL78" s="139"/>
      <c r="KEM78" s="139"/>
      <c r="KEN78" s="139"/>
      <c r="KEO78" s="139"/>
      <c r="KEP78" s="139"/>
      <c r="KEQ78" s="139"/>
      <c r="KER78" s="139"/>
      <c r="KES78" s="139"/>
      <c r="KET78" s="139"/>
      <c r="KEU78" s="139"/>
      <c r="KEV78" s="139"/>
      <c r="KEW78" s="139"/>
      <c r="KEX78" s="139"/>
      <c r="KEY78" s="139"/>
      <c r="KEZ78" s="139"/>
      <c r="KFA78" s="139"/>
      <c r="KFB78" s="139"/>
      <c r="KFC78" s="139"/>
      <c r="KFD78" s="139"/>
      <c r="KFE78" s="139"/>
      <c r="KFF78" s="139"/>
      <c r="KFG78" s="139"/>
      <c r="KFH78" s="139"/>
      <c r="KFI78" s="139"/>
      <c r="KFJ78" s="139"/>
      <c r="KFK78" s="139"/>
      <c r="KFL78" s="139"/>
      <c r="KFM78" s="139"/>
      <c r="KFN78" s="139"/>
      <c r="KFO78" s="139"/>
      <c r="KFP78" s="139"/>
      <c r="KFQ78" s="139"/>
      <c r="KFR78" s="139"/>
      <c r="KFS78" s="139"/>
      <c r="KFT78" s="139"/>
      <c r="KFU78" s="139"/>
      <c r="KFV78" s="139"/>
      <c r="KFW78" s="139"/>
      <c r="KFX78" s="139"/>
      <c r="KFY78" s="139"/>
      <c r="KFZ78" s="139"/>
      <c r="KGA78" s="139"/>
      <c r="KGB78" s="139"/>
      <c r="KGC78" s="139"/>
      <c r="KGD78" s="139"/>
      <c r="KGE78" s="139"/>
      <c r="KGF78" s="139"/>
      <c r="KGG78" s="139"/>
      <c r="KGH78" s="139"/>
      <c r="KGI78" s="139"/>
      <c r="KGJ78" s="139"/>
      <c r="KGK78" s="139"/>
      <c r="KGL78" s="139"/>
      <c r="KGM78" s="139"/>
      <c r="KGN78" s="139"/>
      <c r="KGO78" s="139"/>
      <c r="KGP78" s="139"/>
      <c r="KGQ78" s="139"/>
      <c r="KGR78" s="139"/>
      <c r="KGS78" s="139"/>
      <c r="KGT78" s="139"/>
      <c r="KGU78" s="139"/>
      <c r="KGV78" s="139"/>
      <c r="KGW78" s="139"/>
      <c r="KGX78" s="139"/>
      <c r="KGY78" s="139"/>
      <c r="KGZ78" s="139"/>
      <c r="KHA78" s="139"/>
      <c r="KHB78" s="139"/>
      <c r="KHC78" s="139"/>
      <c r="KHD78" s="139"/>
      <c r="KHE78" s="139"/>
      <c r="KHF78" s="139"/>
      <c r="KHG78" s="139"/>
      <c r="KHH78" s="139"/>
      <c r="KHI78" s="139"/>
      <c r="KHJ78" s="139"/>
      <c r="KHK78" s="139"/>
      <c r="KHL78" s="139"/>
      <c r="KHM78" s="139"/>
      <c r="KHN78" s="139"/>
      <c r="KHO78" s="139"/>
      <c r="KHP78" s="139"/>
      <c r="KHQ78" s="139"/>
      <c r="KHR78" s="139"/>
      <c r="KHS78" s="139"/>
      <c r="KHT78" s="139"/>
      <c r="KHU78" s="139"/>
      <c r="KHV78" s="139"/>
      <c r="KHW78" s="139"/>
      <c r="KHX78" s="139"/>
      <c r="KHY78" s="139"/>
      <c r="KHZ78" s="139"/>
      <c r="KIA78" s="139"/>
      <c r="KIB78" s="139"/>
      <c r="KIC78" s="139"/>
      <c r="KID78" s="139"/>
      <c r="KIE78" s="139"/>
      <c r="KIF78" s="139"/>
      <c r="KIG78" s="139"/>
      <c r="KIH78" s="139"/>
      <c r="KII78" s="139"/>
      <c r="KIJ78" s="139"/>
      <c r="KIK78" s="139"/>
      <c r="KIL78" s="139"/>
      <c r="KIM78" s="139"/>
      <c r="KIN78" s="139"/>
      <c r="KIO78" s="139"/>
      <c r="KIP78" s="139"/>
      <c r="KIQ78" s="139"/>
      <c r="KIR78" s="139"/>
      <c r="KIS78" s="139"/>
      <c r="KIT78" s="139"/>
      <c r="KIU78" s="139"/>
      <c r="KIV78" s="139"/>
      <c r="KIW78" s="139"/>
      <c r="KIX78" s="139"/>
      <c r="KIY78" s="139"/>
      <c r="KIZ78" s="139"/>
      <c r="KJA78" s="139"/>
      <c r="KJB78" s="139"/>
      <c r="KJC78" s="139"/>
      <c r="KJD78" s="139"/>
      <c r="KJE78" s="139"/>
      <c r="KJF78" s="139"/>
      <c r="KJG78" s="139"/>
      <c r="KJH78" s="139"/>
      <c r="KJI78" s="139"/>
      <c r="KJJ78" s="139"/>
      <c r="KJK78" s="139"/>
      <c r="KJL78" s="139"/>
      <c r="KJM78" s="139"/>
      <c r="KJN78" s="139"/>
      <c r="KJO78" s="139"/>
      <c r="KJP78" s="139"/>
      <c r="KJQ78" s="139"/>
      <c r="KJR78" s="139"/>
      <c r="KJS78" s="139"/>
      <c r="KJT78" s="139"/>
      <c r="KJU78" s="139"/>
      <c r="KJV78" s="139"/>
      <c r="KJW78" s="139"/>
      <c r="KJX78" s="139"/>
      <c r="KJY78" s="139"/>
      <c r="KJZ78" s="139"/>
      <c r="KKA78" s="139"/>
      <c r="KKB78" s="139"/>
      <c r="KKC78" s="139"/>
      <c r="KKD78" s="139"/>
      <c r="KKE78" s="139"/>
      <c r="KKF78" s="139"/>
      <c r="KKG78" s="139"/>
      <c r="KKH78" s="139"/>
      <c r="KKI78" s="139"/>
      <c r="KKJ78" s="139"/>
      <c r="KKK78" s="139"/>
      <c r="KKL78" s="139"/>
      <c r="KKM78" s="139"/>
      <c r="KKN78" s="139"/>
      <c r="KKO78" s="139"/>
      <c r="KKP78" s="139"/>
      <c r="KKQ78" s="139"/>
      <c r="KKR78" s="139"/>
      <c r="KKS78" s="139"/>
      <c r="KKT78" s="139"/>
      <c r="KKU78" s="139"/>
      <c r="KKV78" s="139"/>
      <c r="KKW78" s="139"/>
      <c r="KKX78" s="139"/>
      <c r="KKY78" s="139"/>
      <c r="KKZ78" s="139"/>
      <c r="KLA78" s="139"/>
      <c r="KLB78" s="139"/>
      <c r="KLC78" s="139"/>
      <c r="KLD78" s="139"/>
      <c r="KLE78" s="139"/>
      <c r="KLF78" s="139"/>
      <c r="KLG78" s="139"/>
      <c r="KLH78" s="139"/>
      <c r="KLI78" s="139"/>
      <c r="KLJ78" s="139"/>
      <c r="KLK78" s="139"/>
      <c r="KLL78" s="139"/>
      <c r="KLM78" s="139"/>
      <c r="KLN78" s="139"/>
      <c r="KLO78" s="139"/>
      <c r="KLP78" s="139"/>
      <c r="KLQ78" s="139"/>
      <c r="KLR78" s="139"/>
      <c r="KLS78" s="139"/>
      <c r="KLT78" s="139"/>
      <c r="KLU78" s="139"/>
      <c r="KLV78" s="139"/>
      <c r="KLW78" s="139"/>
      <c r="KLX78" s="139"/>
      <c r="KLY78" s="139"/>
      <c r="KLZ78" s="139"/>
      <c r="KMA78" s="139"/>
      <c r="KMB78" s="139"/>
      <c r="KMC78" s="139"/>
      <c r="KMD78" s="139"/>
      <c r="KME78" s="139"/>
      <c r="KMF78" s="139"/>
      <c r="KMG78" s="139"/>
      <c r="KMH78" s="139"/>
      <c r="KMI78" s="139"/>
      <c r="KMJ78" s="139"/>
      <c r="KMK78" s="139"/>
      <c r="KML78" s="139"/>
      <c r="KMM78" s="139"/>
      <c r="KMN78" s="139"/>
      <c r="KMO78" s="139"/>
      <c r="KMP78" s="139"/>
      <c r="KMQ78" s="139"/>
      <c r="KMR78" s="139"/>
      <c r="KMS78" s="139"/>
      <c r="KMT78" s="139"/>
      <c r="KMU78" s="139"/>
      <c r="KMV78" s="139"/>
      <c r="KMW78" s="139"/>
      <c r="KMX78" s="139"/>
      <c r="KMY78" s="139"/>
      <c r="KMZ78" s="139"/>
      <c r="KNA78" s="139"/>
      <c r="KNB78" s="139"/>
      <c r="KNC78" s="139"/>
      <c r="KND78" s="139"/>
      <c r="KNE78" s="139"/>
      <c r="KNF78" s="139"/>
      <c r="KNG78" s="139"/>
      <c r="KNH78" s="139"/>
      <c r="KNI78" s="139"/>
      <c r="KNJ78" s="139"/>
      <c r="KNK78" s="139"/>
      <c r="KNL78" s="139"/>
      <c r="KNM78" s="139"/>
      <c r="KNN78" s="139"/>
      <c r="KNO78" s="139"/>
      <c r="KNP78" s="139"/>
      <c r="KNQ78" s="139"/>
      <c r="KNR78" s="139"/>
      <c r="KNS78" s="139"/>
      <c r="KNT78" s="139"/>
      <c r="KNU78" s="139"/>
      <c r="KNV78" s="139"/>
      <c r="KNW78" s="139"/>
      <c r="KNX78" s="139"/>
      <c r="KNY78" s="139"/>
      <c r="KNZ78" s="139"/>
      <c r="KOA78" s="139"/>
      <c r="KOB78" s="139"/>
      <c r="KOC78" s="139"/>
      <c r="KOD78" s="139"/>
      <c r="KOE78" s="139"/>
      <c r="KOF78" s="139"/>
      <c r="KOG78" s="139"/>
      <c r="KOH78" s="139"/>
      <c r="KOI78" s="139"/>
      <c r="KOJ78" s="139"/>
      <c r="KOK78" s="139"/>
      <c r="KOL78" s="139"/>
      <c r="KOM78" s="139"/>
      <c r="KON78" s="139"/>
      <c r="KOO78" s="139"/>
      <c r="KOP78" s="139"/>
      <c r="KOQ78" s="139"/>
      <c r="KOR78" s="139"/>
      <c r="KOS78" s="139"/>
      <c r="KOT78" s="139"/>
      <c r="KOU78" s="139"/>
      <c r="KOV78" s="139"/>
      <c r="KOW78" s="139"/>
      <c r="KOX78" s="139"/>
      <c r="KOY78" s="139"/>
      <c r="KOZ78" s="139"/>
      <c r="KPA78" s="139"/>
      <c r="KPB78" s="139"/>
      <c r="KPC78" s="139"/>
      <c r="KPD78" s="139"/>
      <c r="KPE78" s="139"/>
      <c r="KPF78" s="139"/>
      <c r="KPG78" s="139"/>
      <c r="KPH78" s="139"/>
      <c r="KPI78" s="139"/>
      <c r="KPJ78" s="139"/>
      <c r="KPK78" s="139"/>
      <c r="KPL78" s="139"/>
      <c r="KPM78" s="139"/>
      <c r="KPN78" s="139"/>
      <c r="KPO78" s="139"/>
      <c r="KPP78" s="139"/>
      <c r="KPQ78" s="139"/>
      <c r="KPR78" s="139"/>
      <c r="KPS78" s="139"/>
      <c r="KPT78" s="139"/>
      <c r="KPU78" s="139"/>
      <c r="KPV78" s="139"/>
      <c r="KPW78" s="139"/>
      <c r="KPX78" s="139"/>
      <c r="KPY78" s="139"/>
      <c r="KPZ78" s="139"/>
      <c r="KQA78" s="139"/>
      <c r="KQB78" s="139"/>
      <c r="KQC78" s="139"/>
      <c r="KQD78" s="139"/>
      <c r="KQE78" s="139"/>
      <c r="KQF78" s="139"/>
      <c r="KQG78" s="139"/>
      <c r="KQH78" s="139"/>
      <c r="KQI78" s="139"/>
      <c r="KQJ78" s="139"/>
      <c r="KQK78" s="139"/>
      <c r="KQL78" s="139"/>
      <c r="KQM78" s="139"/>
      <c r="KQN78" s="139"/>
      <c r="KQO78" s="139"/>
      <c r="KQP78" s="139"/>
      <c r="KQQ78" s="139"/>
      <c r="KQR78" s="139"/>
      <c r="KQS78" s="139"/>
      <c r="KQT78" s="139"/>
      <c r="KQU78" s="139"/>
      <c r="KQV78" s="139"/>
      <c r="KQW78" s="139"/>
      <c r="KQX78" s="139"/>
      <c r="KQY78" s="139"/>
      <c r="KQZ78" s="139"/>
      <c r="KRA78" s="139"/>
      <c r="KRB78" s="139"/>
      <c r="KRC78" s="139"/>
      <c r="KRD78" s="139"/>
      <c r="KRE78" s="139"/>
      <c r="KRF78" s="139"/>
      <c r="KRG78" s="139"/>
      <c r="KRH78" s="139"/>
      <c r="KRI78" s="139"/>
      <c r="KRJ78" s="139"/>
      <c r="KRK78" s="139"/>
      <c r="KRL78" s="139"/>
      <c r="KRM78" s="139"/>
      <c r="KRN78" s="139"/>
      <c r="KRO78" s="139"/>
      <c r="KRP78" s="139"/>
      <c r="KRQ78" s="139"/>
      <c r="KRR78" s="139"/>
      <c r="KRS78" s="139"/>
      <c r="KRT78" s="139"/>
      <c r="KRU78" s="139"/>
      <c r="KRV78" s="139"/>
      <c r="KRW78" s="139"/>
      <c r="KRX78" s="139"/>
      <c r="KRY78" s="139"/>
      <c r="KRZ78" s="139"/>
      <c r="KSA78" s="139"/>
      <c r="KSB78" s="139"/>
      <c r="KSC78" s="139"/>
      <c r="KSD78" s="139"/>
      <c r="KSE78" s="139"/>
      <c r="KSF78" s="139"/>
      <c r="KSG78" s="139"/>
      <c r="KSH78" s="139"/>
      <c r="KSI78" s="139"/>
      <c r="KSJ78" s="139"/>
      <c r="KSK78" s="139"/>
      <c r="KSL78" s="139"/>
      <c r="KSM78" s="139"/>
      <c r="KSN78" s="139"/>
      <c r="KSO78" s="139"/>
      <c r="KSP78" s="139"/>
      <c r="KSQ78" s="139"/>
      <c r="KSR78" s="139"/>
      <c r="KSS78" s="139"/>
      <c r="KST78" s="139"/>
      <c r="KSU78" s="139"/>
      <c r="KSV78" s="139"/>
      <c r="KSW78" s="139"/>
      <c r="KSX78" s="139"/>
      <c r="KSY78" s="139"/>
      <c r="KSZ78" s="139"/>
      <c r="KTA78" s="139"/>
      <c r="KTB78" s="139"/>
      <c r="KTC78" s="139"/>
      <c r="KTD78" s="139"/>
      <c r="KTE78" s="139"/>
      <c r="KTF78" s="139"/>
      <c r="KTG78" s="139"/>
      <c r="KTH78" s="139"/>
      <c r="KTI78" s="139"/>
      <c r="KTJ78" s="139"/>
      <c r="KTK78" s="139"/>
      <c r="KTL78" s="139"/>
      <c r="KTM78" s="139"/>
      <c r="KTN78" s="139"/>
      <c r="KTO78" s="139"/>
      <c r="KTP78" s="139"/>
      <c r="KTQ78" s="139"/>
      <c r="KTR78" s="139"/>
      <c r="KTS78" s="139"/>
      <c r="KTT78" s="139"/>
      <c r="KTU78" s="139"/>
      <c r="KTV78" s="139"/>
      <c r="KTW78" s="139"/>
      <c r="KTX78" s="139"/>
      <c r="KTY78" s="139"/>
      <c r="KTZ78" s="139"/>
      <c r="KUA78" s="139"/>
      <c r="KUB78" s="139"/>
      <c r="KUC78" s="139"/>
      <c r="KUD78" s="139"/>
      <c r="KUE78" s="139"/>
      <c r="KUF78" s="139"/>
      <c r="KUG78" s="139"/>
      <c r="KUH78" s="139"/>
      <c r="KUI78" s="139"/>
      <c r="KUJ78" s="139"/>
      <c r="KUK78" s="139"/>
      <c r="KUL78" s="139"/>
      <c r="KUM78" s="139"/>
      <c r="KUN78" s="139"/>
      <c r="KUO78" s="139"/>
      <c r="KUP78" s="139"/>
      <c r="KUQ78" s="139"/>
      <c r="KUR78" s="139"/>
      <c r="KUS78" s="139"/>
      <c r="KUT78" s="139"/>
      <c r="KUU78" s="139"/>
      <c r="KUV78" s="139"/>
      <c r="KUW78" s="139"/>
      <c r="KUX78" s="139"/>
      <c r="KUY78" s="139"/>
      <c r="KUZ78" s="139"/>
      <c r="KVA78" s="139"/>
      <c r="KVB78" s="139"/>
      <c r="KVC78" s="139"/>
      <c r="KVD78" s="139"/>
      <c r="KVE78" s="139"/>
      <c r="KVF78" s="139"/>
      <c r="KVG78" s="139"/>
      <c r="KVH78" s="139"/>
      <c r="KVI78" s="139"/>
      <c r="KVJ78" s="139"/>
      <c r="KVK78" s="139"/>
      <c r="KVL78" s="139"/>
      <c r="KVM78" s="139"/>
      <c r="KVN78" s="139"/>
      <c r="KVO78" s="139"/>
      <c r="KVP78" s="139"/>
      <c r="KVQ78" s="139"/>
      <c r="KVR78" s="139"/>
      <c r="KVS78" s="139"/>
      <c r="KVT78" s="139"/>
      <c r="KVU78" s="139"/>
      <c r="KVV78" s="139"/>
      <c r="KVW78" s="139"/>
      <c r="KVX78" s="139"/>
      <c r="KVY78" s="139"/>
      <c r="KVZ78" s="139"/>
      <c r="KWA78" s="139"/>
      <c r="KWB78" s="139"/>
      <c r="KWC78" s="139"/>
      <c r="KWD78" s="139"/>
      <c r="KWE78" s="139"/>
      <c r="KWF78" s="139"/>
      <c r="KWG78" s="139"/>
      <c r="KWH78" s="139"/>
      <c r="KWI78" s="139"/>
      <c r="KWJ78" s="139"/>
      <c r="KWK78" s="139"/>
      <c r="KWL78" s="139"/>
      <c r="KWM78" s="139"/>
      <c r="KWN78" s="139"/>
      <c r="KWO78" s="139"/>
      <c r="KWP78" s="139"/>
      <c r="KWQ78" s="139"/>
      <c r="KWR78" s="139"/>
      <c r="KWS78" s="139"/>
      <c r="KWT78" s="139"/>
      <c r="KWU78" s="139"/>
      <c r="KWV78" s="139"/>
      <c r="KWW78" s="139"/>
      <c r="KWX78" s="139"/>
      <c r="KWY78" s="139"/>
      <c r="KWZ78" s="139"/>
      <c r="KXA78" s="139"/>
      <c r="KXB78" s="139"/>
      <c r="KXC78" s="139"/>
      <c r="KXD78" s="139"/>
      <c r="KXE78" s="139"/>
      <c r="KXF78" s="139"/>
      <c r="KXG78" s="139"/>
      <c r="KXH78" s="139"/>
      <c r="KXI78" s="139"/>
      <c r="KXJ78" s="139"/>
      <c r="KXK78" s="139"/>
      <c r="KXL78" s="139"/>
      <c r="KXM78" s="139"/>
      <c r="KXN78" s="139"/>
      <c r="KXO78" s="139"/>
      <c r="KXP78" s="139"/>
      <c r="KXQ78" s="139"/>
      <c r="KXR78" s="139"/>
      <c r="KXS78" s="139"/>
      <c r="KXT78" s="139"/>
      <c r="KXU78" s="139"/>
      <c r="KXV78" s="139"/>
      <c r="KXW78" s="139"/>
      <c r="KXX78" s="139"/>
      <c r="KXY78" s="139"/>
      <c r="KXZ78" s="139"/>
      <c r="KYA78" s="139"/>
      <c r="KYB78" s="139"/>
      <c r="KYC78" s="139"/>
      <c r="KYD78" s="139"/>
      <c r="KYE78" s="139"/>
      <c r="KYF78" s="139"/>
      <c r="KYG78" s="139"/>
      <c r="KYH78" s="139"/>
      <c r="KYI78" s="139"/>
      <c r="KYJ78" s="139"/>
      <c r="KYK78" s="139"/>
      <c r="KYL78" s="139"/>
      <c r="KYM78" s="139"/>
      <c r="KYN78" s="139"/>
      <c r="KYO78" s="139"/>
      <c r="KYP78" s="139"/>
      <c r="KYQ78" s="139"/>
      <c r="KYR78" s="139"/>
      <c r="KYS78" s="139"/>
      <c r="KYT78" s="139"/>
      <c r="KYU78" s="139"/>
      <c r="KYV78" s="139"/>
      <c r="KYW78" s="139"/>
      <c r="KYX78" s="139"/>
      <c r="KYY78" s="139"/>
      <c r="KYZ78" s="139"/>
      <c r="KZA78" s="139"/>
      <c r="KZB78" s="139"/>
      <c r="KZC78" s="139"/>
      <c r="KZD78" s="139"/>
      <c r="KZE78" s="139"/>
      <c r="KZF78" s="139"/>
      <c r="KZG78" s="139"/>
      <c r="KZH78" s="139"/>
      <c r="KZI78" s="139"/>
      <c r="KZJ78" s="139"/>
      <c r="KZK78" s="139"/>
      <c r="KZL78" s="139"/>
      <c r="KZM78" s="139"/>
      <c r="KZN78" s="139"/>
      <c r="KZO78" s="139"/>
      <c r="KZP78" s="139"/>
      <c r="KZQ78" s="139"/>
      <c r="KZR78" s="139"/>
      <c r="KZS78" s="139"/>
      <c r="KZT78" s="139"/>
      <c r="KZU78" s="139"/>
      <c r="KZV78" s="139"/>
      <c r="KZW78" s="139"/>
      <c r="KZX78" s="139"/>
      <c r="KZY78" s="139"/>
      <c r="KZZ78" s="139"/>
      <c r="LAA78" s="139"/>
      <c r="LAB78" s="139"/>
      <c r="LAC78" s="139"/>
      <c r="LAD78" s="139"/>
      <c r="LAE78" s="139"/>
      <c r="LAF78" s="139"/>
      <c r="LAG78" s="139"/>
      <c r="LAH78" s="139"/>
      <c r="LAI78" s="139"/>
      <c r="LAJ78" s="139"/>
      <c r="LAK78" s="139"/>
      <c r="LAL78" s="139"/>
      <c r="LAM78" s="139"/>
      <c r="LAN78" s="139"/>
      <c r="LAO78" s="139"/>
      <c r="LAP78" s="139"/>
      <c r="LAQ78" s="139"/>
      <c r="LAR78" s="139"/>
      <c r="LAS78" s="139"/>
      <c r="LAT78" s="139"/>
      <c r="LAU78" s="139"/>
      <c r="LAV78" s="139"/>
      <c r="LAW78" s="139"/>
      <c r="LAX78" s="139"/>
      <c r="LAY78" s="139"/>
      <c r="LAZ78" s="139"/>
      <c r="LBA78" s="139"/>
      <c r="LBB78" s="139"/>
      <c r="LBC78" s="139"/>
      <c r="LBD78" s="139"/>
      <c r="LBE78" s="139"/>
      <c r="LBF78" s="139"/>
      <c r="LBG78" s="139"/>
      <c r="LBH78" s="139"/>
      <c r="LBI78" s="139"/>
      <c r="LBJ78" s="139"/>
      <c r="LBK78" s="139"/>
      <c r="LBL78" s="139"/>
      <c r="LBM78" s="139"/>
      <c r="LBN78" s="139"/>
      <c r="LBO78" s="139"/>
      <c r="LBP78" s="139"/>
      <c r="LBQ78" s="139"/>
      <c r="LBR78" s="139"/>
      <c r="LBS78" s="139"/>
      <c r="LBT78" s="139"/>
      <c r="LBU78" s="139"/>
      <c r="LBV78" s="139"/>
      <c r="LBW78" s="139"/>
      <c r="LBX78" s="139"/>
      <c r="LBY78" s="139"/>
      <c r="LBZ78" s="139"/>
      <c r="LCA78" s="139"/>
      <c r="LCB78" s="139"/>
      <c r="LCC78" s="139"/>
      <c r="LCD78" s="139"/>
      <c r="LCE78" s="139"/>
      <c r="LCF78" s="139"/>
      <c r="LCG78" s="139"/>
      <c r="LCH78" s="139"/>
      <c r="LCI78" s="139"/>
      <c r="LCJ78" s="139"/>
      <c r="LCK78" s="139"/>
      <c r="LCL78" s="139"/>
      <c r="LCM78" s="139"/>
      <c r="LCN78" s="139"/>
      <c r="LCO78" s="139"/>
      <c r="LCP78" s="139"/>
      <c r="LCQ78" s="139"/>
      <c r="LCR78" s="139"/>
      <c r="LCS78" s="139"/>
      <c r="LCT78" s="139"/>
      <c r="LCU78" s="139"/>
      <c r="LCV78" s="139"/>
      <c r="LCW78" s="139"/>
      <c r="LCX78" s="139"/>
      <c r="LCY78" s="139"/>
      <c r="LCZ78" s="139"/>
      <c r="LDA78" s="139"/>
      <c r="LDB78" s="139"/>
      <c r="LDC78" s="139"/>
      <c r="LDD78" s="139"/>
      <c r="LDE78" s="139"/>
      <c r="LDF78" s="139"/>
      <c r="LDG78" s="139"/>
      <c r="LDH78" s="139"/>
      <c r="LDI78" s="139"/>
      <c r="LDJ78" s="139"/>
      <c r="LDK78" s="139"/>
      <c r="LDL78" s="139"/>
      <c r="LDM78" s="139"/>
      <c r="LDN78" s="139"/>
      <c r="LDO78" s="139"/>
      <c r="LDP78" s="139"/>
      <c r="LDQ78" s="139"/>
      <c r="LDR78" s="139"/>
      <c r="LDS78" s="139"/>
      <c r="LDT78" s="139"/>
      <c r="LDU78" s="139"/>
      <c r="LDV78" s="139"/>
      <c r="LDW78" s="139"/>
      <c r="LDX78" s="139"/>
      <c r="LDY78" s="139"/>
      <c r="LDZ78" s="139"/>
      <c r="LEA78" s="139"/>
      <c r="LEB78" s="139"/>
      <c r="LEC78" s="139"/>
      <c r="LED78" s="139"/>
      <c r="LEE78" s="139"/>
      <c r="LEF78" s="139"/>
      <c r="LEG78" s="139"/>
      <c r="LEH78" s="139"/>
      <c r="LEI78" s="139"/>
      <c r="LEJ78" s="139"/>
      <c r="LEK78" s="139"/>
      <c r="LEL78" s="139"/>
      <c r="LEM78" s="139"/>
      <c r="LEN78" s="139"/>
      <c r="LEO78" s="139"/>
      <c r="LEP78" s="139"/>
      <c r="LEQ78" s="139"/>
      <c r="LER78" s="139"/>
      <c r="LES78" s="139"/>
      <c r="LET78" s="139"/>
      <c r="LEU78" s="139"/>
      <c r="LEV78" s="139"/>
      <c r="LEW78" s="139"/>
      <c r="LEX78" s="139"/>
      <c r="LEY78" s="139"/>
      <c r="LEZ78" s="139"/>
      <c r="LFA78" s="139"/>
      <c r="LFB78" s="139"/>
      <c r="LFC78" s="139"/>
      <c r="LFD78" s="139"/>
      <c r="LFE78" s="139"/>
      <c r="LFF78" s="139"/>
      <c r="LFG78" s="139"/>
      <c r="LFH78" s="139"/>
      <c r="LFI78" s="139"/>
      <c r="LFJ78" s="139"/>
      <c r="LFK78" s="139"/>
      <c r="LFL78" s="139"/>
      <c r="LFM78" s="139"/>
      <c r="LFN78" s="139"/>
      <c r="LFO78" s="139"/>
      <c r="LFP78" s="139"/>
      <c r="LFQ78" s="139"/>
      <c r="LFR78" s="139"/>
      <c r="LFS78" s="139"/>
      <c r="LFT78" s="139"/>
      <c r="LFU78" s="139"/>
      <c r="LFV78" s="139"/>
      <c r="LFW78" s="139"/>
      <c r="LFX78" s="139"/>
      <c r="LFY78" s="139"/>
      <c r="LFZ78" s="139"/>
      <c r="LGA78" s="139"/>
      <c r="LGB78" s="139"/>
      <c r="LGC78" s="139"/>
      <c r="LGD78" s="139"/>
      <c r="LGE78" s="139"/>
      <c r="LGF78" s="139"/>
      <c r="LGG78" s="139"/>
      <c r="LGH78" s="139"/>
      <c r="LGI78" s="139"/>
      <c r="LGJ78" s="139"/>
      <c r="LGK78" s="139"/>
      <c r="LGL78" s="139"/>
      <c r="LGM78" s="139"/>
      <c r="LGN78" s="139"/>
      <c r="LGO78" s="139"/>
      <c r="LGP78" s="139"/>
      <c r="LGQ78" s="139"/>
      <c r="LGR78" s="139"/>
      <c r="LGS78" s="139"/>
      <c r="LGT78" s="139"/>
      <c r="LGU78" s="139"/>
      <c r="LGV78" s="139"/>
      <c r="LGW78" s="139"/>
      <c r="LGX78" s="139"/>
      <c r="LGY78" s="139"/>
      <c r="LGZ78" s="139"/>
      <c r="LHA78" s="139"/>
      <c r="LHB78" s="139"/>
      <c r="LHC78" s="139"/>
      <c r="LHD78" s="139"/>
      <c r="LHE78" s="139"/>
      <c r="LHF78" s="139"/>
      <c r="LHG78" s="139"/>
      <c r="LHH78" s="139"/>
      <c r="LHI78" s="139"/>
      <c r="LHJ78" s="139"/>
      <c r="LHK78" s="139"/>
      <c r="LHL78" s="139"/>
      <c r="LHM78" s="139"/>
      <c r="LHN78" s="139"/>
      <c r="LHO78" s="139"/>
      <c r="LHP78" s="139"/>
      <c r="LHQ78" s="139"/>
      <c r="LHR78" s="139"/>
      <c r="LHS78" s="139"/>
      <c r="LHT78" s="139"/>
      <c r="LHU78" s="139"/>
      <c r="LHV78" s="139"/>
      <c r="LHW78" s="139"/>
      <c r="LHX78" s="139"/>
      <c r="LHY78" s="139"/>
      <c r="LHZ78" s="139"/>
      <c r="LIA78" s="139"/>
      <c r="LIB78" s="139"/>
      <c r="LIC78" s="139"/>
      <c r="LID78" s="139"/>
      <c r="LIE78" s="139"/>
      <c r="LIF78" s="139"/>
      <c r="LIG78" s="139"/>
      <c r="LIH78" s="139"/>
      <c r="LII78" s="139"/>
      <c r="LIJ78" s="139"/>
      <c r="LIK78" s="139"/>
      <c r="LIL78" s="139"/>
      <c r="LIM78" s="139"/>
      <c r="LIN78" s="139"/>
      <c r="LIO78" s="139"/>
      <c r="LIP78" s="139"/>
      <c r="LIQ78" s="139"/>
      <c r="LIR78" s="139"/>
      <c r="LIS78" s="139"/>
      <c r="LIT78" s="139"/>
      <c r="LIU78" s="139"/>
      <c r="LIV78" s="139"/>
      <c r="LIW78" s="139"/>
      <c r="LIX78" s="139"/>
      <c r="LIY78" s="139"/>
      <c r="LIZ78" s="139"/>
      <c r="LJA78" s="139"/>
      <c r="LJB78" s="139"/>
      <c r="LJC78" s="139"/>
      <c r="LJD78" s="139"/>
      <c r="LJE78" s="139"/>
      <c r="LJF78" s="139"/>
      <c r="LJG78" s="139"/>
      <c r="LJH78" s="139"/>
      <c r="LJI78" s="139"/>
      <c r="LJJ78" s="139"/>
      <c r="LJK78" s="139"/>
      <c r="LJL78" s="139"/>
      <c r="LJM78" s="139"/>
      <c r="LJN78" s="139"/>
      <c r="LJO78" s="139"/>
      <c r="LJP78" s="139"/>
      <c r="LJQ78" s="139"/>
      <c r="LJR78" s="139"/>
      <c r="LJS78" s="139"/>
      <c r="LJT78" s="139"/>
      <c r="LJU78" s="139"/>
      <c r="LJV78" s="139"/>
      <c r="LJW78" s="139"/>
      <c r="LJX78" s="139"/>
      <c r="LJY78" s="139"/>
      <c r="LJZ78" s="139"/>
      <c r="LKA78" s="139"/>
      <c r="LKB78" s="139"/>
      <c r="LKC78" s="139"/>
      <c r="LKD78" s="139"/>
      <c r="LKE78" s="139"/>
      <c r="LKF78" s="139"/>
      <c r="LKG78" s="139"/>
      <c r="LKH78" s="139"/>
      <c r="LKI78" s="139"/>
      <c r="LKJ78" s="139"/>
      <c r="LKK78" s="139"/>
      <c r="LKL78" s="139"/>
      <c r="LKM78" s="139"/>
      <c r="LKN78" s="139"/>
      <c r="LKO78" s="139"/>
      <c r="LKP78" s="139"/>
      <c r="LKQ78" s="139"/>
      <c r="LKR78" s="139"/>
      <c r="LKS78" s="139"/>
      <c r="LKT78" s="139"/>
      <c r="LKU78" s="139"/>
      <c r="LKV78" s="139"/>
      <c r="LKW78" s="139"/>
      <c r="LKX78" s="139"/>
      <c r="LKY78" s="139"/>
      <c r="LKZ78" s="139"/>
      <c r="LLA78" s="139"/>
      <c r="LLB78" s="139"/>
      <c r="LLC78" s="139"/>
      <c r="LLD78" s="139"/>
      <c r="LLE78" s="139"/>
      <c r="LLF78" s="139"/>
      <c r="LLG78" s="139"/>
      <c r="LLH78" s="139"/>
      <c r="LLI78" s="139"/>
      <c r="LLJ78" s="139"/>
      <c r="LLK78" s="139"/>
      <c r="LLL78" s="139"/>
      <c r="LLM78" s="139"/>
      <c r="LLN78" s="139"/>
      <c r="LLO78" s="139"/>
      <c r="LLP78" s="139"/>
      <c r="LLQ78" s="139"/>
      <c r="LLR78" s="139"/>
      <c r="LLS78" s="139"/>
      <c r="LLT78" s="139"/>
      <c r="LLU78" s="139"/>
      <c r="LLV78" s="139"/>
      <c r="LLW78" s="139"/>
      <c r="LLX78" s="139"/>
      <c r="LLY78" s="139"/>
      <c r="LLZ78" s="139"/>
      <c r="LMA78" s="139"/>
      <c r="LMB78" s="139"/>
      <c r="LMC78" s="139"/>
      <c r="LMD78" s="139"/>
      <c r="LME78" s="139"/>
      <c r="LMF78" s="139"/>
      <c r="LMG78" s="139"/>
      <c r="LMH78" s="139"/>
      <c r="LMI78" s="139"/>
      <c r="LMJ78" s="139"/>
      <c r="LMK78" s="139"/>
      <c r="LML78" s="139"/>
      <c r="LMM78" s="139"/>
      <c r="LMN78" s="139"/>
      <c r="LMO78" s="139"/>
      <c r="LMP78" s="139"/>
      <c r="LMQ78" s="139"/>
      <c r="LMR78" s="139"/>
      <c r="LMS78" s="139"/>
      <c r="LMT78" s="139"/>
      <c r="LMU78" s="139"/>
      <c r="LMV78" s="139"/>
      <c r="LMW78" s="139"/>
      <c r="LMX78" s="139"/>
      <c r="LMY78" s="139"/>
      <c r="LMZ78" s="139"/>
      <c r="LNA78" s="139"/>
      <c r="LNB78" s="139"/>
      <c r="LNC78" s="139"/>
      <c r="LND78" s="139"/>
      <c r="LNE78" s="139"/>
      <c r="LNF78" s="139"/>
      <c r="LNG78" s="139"/>
      <c r="LNH78" s="139"/>
      <c r="LNI78" s="139"/>
      <c r="LNJ78" s="139"/>
      <c r="LNK78" s="139"/>
      <c r="LNL78" s="139"/>
      <c r="LNM78" s="139"/>
      <c r="LNN78" s="139"/>
      <c r="LNO78" s="139"/>
      <c r="LNP78" s="139"/>
      <c r="LNQ78" s="139"/>
      <c r="LNR78" s="139"/>
      <c r="LNS78" s="139"/>
      <c r="LNT78" s="139"/>
      <c r="LNU78" s="139"/>
      <c r="LNV78" s="139"/>
      <c r="LNW78" s="139"/>
      <c r="LNX78" s="139"/>
      <c r="LNY78" s="139"/>
      <c r="LNZ78" s="139"/>
      <c r="LOA78" s="139"/>
      <c r="LOB78" s="139"/>
      <c r="LOC78" s="139"/>
      <c r="LOD78" s="139"/>
      <c r="LOE78" s="139"/>
      <c r="LOF78" s="139"/>
      <c r="LOG78" s="139"/>
      <c r="LOH78" s="139"/>
      <c r="LOI78" s="139"/>
      <c r="LOJ78" s="139"/>
      <c r="LOK78" s="139"/>
      <c r="LOL78" s="139"/>
      <c r="LOM78" s="139"/>
      <c r="LON78" s="139"/>
      <c r="LOO78" s="139"/>
      <c r="LOP78" s="139"/>
      <c r="LOQ78" s="139"/>
      <c r="LOR78" s="139"/>
      <c r="LOS78" s="139"/>
      <c r="LOT78" s="139"/>
      <c r="LOU78" s="139"/>
      <c r="LOV78" s="139"/>
      <c r="LOW78" s="139"/>
      <c r="LOX78" s="139"/>
      <c r="LOY78" s="139"/>
      <c r="LOZ78" s="139"/>
      <c r="LPA78" s="139"/>
      <c r="LPB78" s="139"/>
      <c r="LPC78" s="139"/>
      <c r="LPD78" s="139"/>
      <c r="LPE78" s="139"/>
      <c r="LPF78" s="139"/>
      <c r="LPG78" s="139"/>
      <c r="LPH78" s="139"/>
      <c r="LPI78" s="139"/>
      <c r="LPJ78" s="139"/>
      <c r="LPK78" s="139"/>
      <c r="LPL78" s="139"/>
      <c r="LPM78" s="139"/>
      <c r="LPN78" s="139"/>
      <c r="LPO78" s="139"/>
      <c r="LPP78" s="139"/>
      <c r="LPQ78" s="139"/>
      <c r="LPR78" s="139"/>
      <c r="LPS78" s="139"/>
      <c r="LPT78" s="139"/>
      <c r="LPU78" s="139"/>
      <c r="LPV78" s="139"/>
      <c r="LPW78" s="139"/>
      <c r="LPX78" s="139"/>
      <c r="LPY78" s="139"/>
      <c r="LPZ78" s="139"/>
      <c r="LQA78" s="139"/>
      <c r="LQB78" s="139"/>
      <c r="LQC78" s="139"/>
      <c r="LQD78" s="139"/>
      <c r="LQE78" s="139"/>
      <c r="LQF78" s="139"/>
      <c r="LQG78" s="139"/>
      <c r="LQH78" s="139"/>
      <c r="LQI78" s="139"/>
      <c r="LQJ78" s="139"/>
      <c r="LQK78" s="139"/>
      <c r="LQL78" s="139"/>
      <c r="LQM78" s="139"/>
      <c r="LQN78" s="139"/>
      <c r="LQO78" s="139"/>
      <c r="LQP78" s="139"/>
      <c r="LQQ78" s="139"/>
      <c r="LQR78" s="139"/>
      <c r="LQS78" s="139"/>
      <c r="LQT78" s="139"/>
      <c r="LQU78" s="139"/>
      <c r="LQV78" s="139"/>
      <c r="LQW78" s="139"/>
      <c r="LQX78" s="139"/>
      <c r="LQY78" s="139"/>
      <c r="LQZ78" s="139"/>
      <c r="LRA78" s="139"/>
      <c r="LRB78" s="139"/>
      <c r="LRC78" s="139"/>
      <c r="LRD78" s="139"/>
      <c r="LRE78" s="139"/>
      <c r="LRF78" s="139"/>
      <c r="LRG78" s="139"/>
      <c r="LRH78" s="139"/>
      <c r="LRI78" s="139"/>
      <c r="LRJ78" s="139"/>
      <c r="LRK78" s="139"/>
      <c r="LRL78" s="139"/>
      <c r="LRM78" s="139"/>
      <c r="LRN78" s="139"/>
      <c r="LRO78" s="139"/>
      <c r="LRP78" s="139"/>
      <c r="LRQ78" s="139"/>
      <c r="LRR78" s="139"/>
      <c r="LRS78" s="139"/>
      <c r="LRT78" s="139"/>
      <c r="LRU78" s="139"/>
      <c r="LRV78" s="139"/>
      <c r="LRW78" s="139"/>
      <c r="LRX78" s="139"/>
      <c r="LRY78" s="139"/>
      <c r="LRZ78" s="139"/>
      <c r="LSA78" s="139"/>
      <c r="LSB78" s="139"/>
      <c r="LSC78" s="139"/>
      <c r="LSD78" s="139"/>
      <c r="LSE78" s="139"/>
      <c r="LSF78" s="139"/>
      <c r="LSG78" s="139"/>
      <c r="LSH78" s="139"/>
      <c r="LSI78" s="139"/>
      <c r="LSJ78" s="139"/>
      <c r="LSK78" s="139"/>
      <c r="LSL78" s="139"/>
      <c r="LSM78" s="139"/>
      <c r="LSN78" s="139"/>
      <c r="LSO78" s="139"/>
      <c r="LSP78" s="139"/>
      <c r="LSQ78" s="139"/>
      <c r="LSR78" s="139"/>
      <c r="LSS78" s="139"/>
      <c r="LST78" s="139"/>
      <c r="LSU78" s="139"/>
      <c r="LSV78" s="139"/>
      <c r="LSW78" s="139"/>
      <c r="LSX78" s="139"/>
      <c r="LSY78" s="139"/>
      <c r="LSZ78" s="139"/>
      <c r="LTA78" s="139"/>
      <c r="LTB78" s="139"/>
      <c r="LTC78" s="139"/>
      <c r="LTD78" s="139"/>
      <c r="LTE78" s="139"/>
      <c r="LTF78" s="139"/>
      <c r="LTG78" s="139"/>
      <c r="LTH78" s="139"/>
      <c r="LTI78" s="139"/>
      <c r="LTJ78" s="139"/>
      <c r="LTK78" s="139"/>
      <c r="LTL78" s="139"/>
      <c r="LTM78" s="139"/>
      <c r="LTN78" s="139"/>
      <c r="LTO78" s="139"/>
      <c r="LTP78" s="139"/>
      <c r="LTQ78" s="139"/>
      <c r="LTR78" s="139"/>
      <c r="LTS78" s="139"/>
      <c r="LTT78" s="139"/>
      <c r="LTU78" s="139"/>
      <c r="LTV78" s="139"/>
      <c r="LTW78" s="139"/>
      <c r="LTX78" s="139"/>
      <c r="LTY78" s="139"/>
      <c r="LTZ78" s="139"/>
      <c r="LUA78" s="139"/>
      <c r="LUB78" s="139"/>
      <c r="LUC78" s="139"/>
      <c r="LUD78" s="139"/>
      <c r="LUE78" s="139"/>
      <c r="LUF78" s="139"/>
      <c r="LUG78" s="139"/>
      <c r="LUH78" s="139"/>
      <c r="LUI78" s="139"/>
      <c r="LUJ78" s="139"/>
      <c r="LUK78" s="139"/>
      <c r="LUL78" s="139"/>
      <c r="LUM78" s="139"/>
      <c r="LUN78" s="139"/>
      <c r="LUO78" s="139"/>
      <c r="LUP78" s="139"/>
      <c r="LUQ78" s="139"/>
      <c r="LUR78" s="139"/>
      <c r="LUS78" s="139"/>
      <c r="LUT78" s="139"/>
      <c r="LUU78" s="139"/>
      <c r="LUV78" s="139"/>
      <c r="LUW78" s="139"/>
      <c r="LUX78" s="139"/>
      <c r="LUY78" s="139"/>
      <c r="LUZ78" s="139"/>
      <c r="LVA78" s="139"/>
      <c r="LVB78" s="139"/>
      <c r="LVC78" s="139"/>
      <c r="LVD78" s="139"/>
      <c r="LVE78" s="139"/>
      <c r="LVF78" s="139"/>
      <c r="LVG78" s="139"/>
      <c r="LVH78" s="139"/>
      <c r="LVI78" s="139"/>
      <c r="LVJ78" s="139"/>
      <c r="LVK78" s="139"/>
      <c r="LVL78" s="139"/>
      <c r="LVM78" s="139"/>
      <c r="LVN78" s="139"/>
      <c r="LVO78" s="139"/>
      <c r="LVP78" s="139"/>
      <c r="LVQ78" s="139"/>
      <c r="LVR78" s="139"/>
      <c r="LVS78" s="139"/>
      <c r="LVT78" s="139"/>
      <c r="LVU78" s="139"/>
      <c r="LVV78" s="139"/>
      <c r="LVW78" s="139"/>
      <c r="LVX78" s="139"/>
      <c r="LVY78" s="139"/>
      <c r="LVZ78" s="139"/>
      <c r="LWA78" s="139"/>
      <c r="LWB78" s="139"/>
      <c r="LWC78" s="139"/>
      <c r="LWD78" s="139"/>
      <c r="LWE78" s="139"/>
      <c r="LWF78" s="139"/>
      <c r="LWG78" s="139"/>
      <c r="LWH78" s="139"/>
      <c r="LWI78" s="139"/>
      <c r="LWJ78" s="139"/>
      <c r="LWK78" s="139"/>
      <c r="LWL78" s="139"/>
      <c r="LWM78" s="139"/>
      <c r="LWN78" s="139"/>
      <c r="LWO78" s="139"/>
      <c r="LWP78" s="139"/>
      <c r="LWQ78" s="139"/>
      <c r="LWR78" s="139"/>
      <c r="LWS78" s="139"/>
      <c r="LWT78" s="139"/>
      <c r="LWU78" s="139"/>
      <c r="LWV78" s="139"/>
      <c r="LWW78" s="139"/>
      <c r="LWX78" s="139"/>
      <c r="LWY78" s="139"/>
      <c r="LWZ78" s="139"/>
      <c r="LXA78" s="139"/>
      <c r="LXB78" s="139"/>
      <c r="LXC78" s="139"/>
      <c r="LXD78" s="139"/>
      <c r="LXE78" s="139"/>
      <c r="LXF78" s="139"/>
      <c r="LXG78" s="139"/>
      <c r="LXH78" s="139"/>
      <c r="LXI78" s="139"/>
      <c r="LXJ78" s="139"/>
      <c r="LXK78" s="139"/>
      <c r="LXL78" s="139"/>
      <c r="LXM78" s="139"/>
      <c r="LXN78" s="139"/>
      <c r="LXO78" s="139"/>
      <c r="LXP78" s="139"/>
      <c r="LXQ78" s="139"/>
      <c r="LXR78" s="139"/>
      <c r="LXS78" s="139"/>
      <c r="LXT78" s="139"/>
      <c r="LXU78" s="139"/>
      <c r="LXV78" s="139"/>
      <c r="LXW78" s="139"/>
      <c r="LXX78" s="139"/>
      <c r="LXY78" s="139"/>
      <c r="LXZ78" s="139"/>
      <c r="LYA78" s="139"/>
      <c r="LYB78" s="139"/>
      <c r="LYC78" s="139"/>
      <c r="LYD78" s="139"/>
      <c r="LYE78" s="139"/>
      <c r="LYF78" s="139"/>
      <c r="LYG78" s="139"/>
      <c r="LYH78" s="139"/>
      <c r="LYI78" s="139"/>
      <c r="LYJ78" s="139"/>
      <c r="LYK78" s="139"/>
      <c r="LYL78" s="139"/>
      <c r="LYM78" s="139"/>
      <c r="LYN78" s="139"/>
      <c r="LYO78" s="139"/>
      <c r="LYP78" s="139"/>
      <c r="LYQ78" s="139"/>
      <c r="LYR78" s="139"/>
      <c r="LYS78" s="139"/>
      <c r="LYT78" s="139"/>
      <c r="LYU78" s="139"/>
      <c r="LYV78" s="139"/>
      <c r="LYW78" s="139"/>
      <c r="LYX78" s="139"/>
      <c r="LYY78" s="139"/>
      <c r="LYZ78" s="139"/>
      <c r="LZA78" s="139"/>
      <c r="LZB78" s="139"/>
      <c r="LZC78" s="139"/>
      <c r="LZD78" s="139"/>
      <c r="LZE78" s="139"/>
      <c r="LZF78" s="139"/>
      <c r="LZG78" s="139"/>
      <c r="LZH78" s="139"/>
      <c r="LZI78" s="139"/>
      <c r="LZJ78" s="139"/>
      <c r="LZK78" s="139"/>
      <c r="LZL78" s="139"/>
      <c r="LZM78" s="139"/>
      <c r="LZN78" s="139"/>
      <c r="LZO78" s="139"/>
      <c r="LZP78" s="139"/>
      <c r="LZQ78" s="139"/>
      <c r="LZR78" s="139"/>
      <c r="LZS78" s="139"/>
      <c r="LZT78" s="139"/>
      <c r="LZU78" s="139"/>
      <c r="LZV78" s="139"/>
      <c r="LZW78" s="139"/>
      <c r="LZX78" s="139"/>
      <c r="LZY78" s="139"/>
      <c r="LZZ78" s="139"/>
      <c r="MAA78" s="139"/>
      <c r="MAB78" s="139"/>
      <c r="MAC78" s="139"/>
      <c r="MAD78" s="139"/>
      <c r="MAE78" s="139"/>
      <c r="MAF78" s="139"/>
      <c r="MAG78" s="139"/>
      <c r="MAH78" s="139"/>
      <c r="MAI78" s="139"/>
      <c r="MAJ78" s="139"/>
      <c r="MAK78" s="139"/>
      <c r="MAL78" s="139"/>
      <c r="MAM78" s="139"/>
      <c r="MAN78" s="139"/>
      <c r="MAO78" s="139"/>
      <c r="MAP78" s="139"/>
      <c r="MAQ78" s="139"/>
      <c r="MAR78" s="139"/>
      <c r="MAS78" s="139"/>
      <c r="MAT78" s="139"/>
      <c r="MAU78" s="139"/>
      <c r="MAV78" s="139"/>
      <c r="MAW78" s="139"/>
      <c r="MAX78" s="139"/>
      <c r="MAY78" s="139"/>
      <c r="MAZ78" s="139"/>
      <c r="MBA78" s="139"/>
      <c r="MBB78" s="139"/>
      <c r="MBC78" s="139"/>
      <c r="MBD78" s="139"/>
      <c r="MBE78" s="139"/>
      <c r="MBF78" s="139"/>
      <c r="MBG78" s="139"/>
      <c r="MBH78" s="139"/>
      <c r="MBI78" s="139"/>
      <c r="MBJ78" s="139"/>
      <c r="MBK78" s="139"/>
      <c r="MBL78" s="139"/>
      <c r="MBM78" s="139"/>
      <c r="MBN78" s="139"/>
      <c r="MBO78" s="139"/>
      <c r="MBP78" s="139"/>
      <c r="MBQ78" s="139"/>
      <c r="MBR78" s="139"/>
      <c r="MBS78" s="139"/>
      <c r="MBT78" s="139"/>
      <c r="MBU78" s="139"/>
      <c r="MBV78" s="139"/>
      <c r="MBW78" s="139"/>
      <c r="MBX78" s="139"/>
      <c r="MBY78" s="139"/>
      <c r="MBZ78" s="139"/>
      <c r="MCA78" s="139"/>
      <c r="MCB78" s="139"/>
      <c r="MCC78" s="139"/>
      <c r="MCD78" s="139"/>
      <c r="MCE78" s="139"/>
      <c r="MCF78" s="139"/>
      <c r="MCG78" s="139"/>
      <c r="MCH78" s="139"/>
      <c r="MCI78" s="139"/>
      <c r="MCJ78" s="139"/>
      <c r="MCK78" s="139"/>
      <c r="MCL78" s="139"/>
      <c r="MCM78" s="139"/>
      <c r="MCN78" s="139"/>
      <c r="MCO78" s="139"/>
      <c r="MCP78" s="139"/>
      <c r="MCQ78" s="139"/>
      <c r="MCR78" s="139"/>
      <c r="MCS78" s="139"/>
      <c r="MCT78" s="139"/>
      <c r="MCU78" s="139"/>
      <c r="MCV78" s="139"/>
      <c r="MCW78" s="139"/>
      <c r="MCX78" s="139"/>
      <c r="MCY78" s="139"/>
      <c r="MCZ78" s="139"/>
      <c r="MDA78" s="139"/>
      <c r="MDB78" s="139"/>
      <c r="MDC78" s="139"/>
      <c r="MDD78" s="139"/>
      <c r="MDE78" s="139"/>
      <c r="MDF78" s="139"/>
      <c r="MDG78" s="139"/>
      <c r="MDH78" s="139"/>
      <c r="MDI78" s="139"/>
      <c r="MDJ78" s="139"/>
      <c r="MDK78" s="139"/>
      <c r="MDL78" s="139"/>
      <c r="MDM78" s="139"/>
      <c r="MDN78" s="139"/>
      <c r="MDO78" s="139"/>
      <c r="MDP78" s="139"/>
      <c r="MDQ78" s="139"/>
      <c r="MDR78" s="139"/>
      <c r="MDS78" s="139"/>
      <c r="MDT78" s="139"/>
      <c r="MDU78" s="139"/>
      <c r="MDV78" s="139"/>
      <c r="MDW78" s="139"/>
      <c r="MDX78" s="139"/>
      <c r="MDY78" s="139"/>
      <c r="MDZ78" s="139"/>
      <c r="MEA78" s="139"/>
      <c r="MEB78" s="139"/>
      <c r="MEC78" s="139"/>
      <c r="MED78" s="139"/>
      <c r="MEE78" s="139"/>
      <c r="MEF78" s="139"/>
      <c r="MEG78" s="139"/>
      <c r="MEH78" s="139"/>
      <c r="MEI78" s="139"/>
      <c r="MEJ78" s="139"/>
      <c r="MEK78" s="139"/>
      <c r="MEL78" s="139"/>
      <c r="MEM78" s="139"/>
      <c r="MEN78" s="139"/>
      <c r="MEO78" s="139"/>
      <c r="MEP78" s="139"/>
      <c r="MEQ78" s="139"/>
      <c r="MER78" s="139"/>
      <c r="MES78" s="139"/>
      <c r="MET78" s="139"/>
      <c r="MEU78" s="139"/>
      <c r="MEV78" s="139"/>
      <c r="MEW78" s="139"/>
      <c r="MEX78" s="139"/>
      <c r="MEY78" s="139"/>
      <c r="MEZ78" s="139"/>
      <c r="MFA78" s="139"/>
      <c r="MFB78" s="139"/>
      <c r="MFC78" s="139"/>
      <c r="MFD78" s="139"/>
      <c r="MFE78" s="139"/>
      <c r="MFF78" s="139"/>
      <c r="MFG78" s="139"/>
      <c r="MFH78" s="139"/>
      <c r="MFI78" s="139"/>
      <c r="MFJ78" s="139"/>
      <c r="MFK78" s="139"/>
      <c r="MFL78" s="139"/>
      <c r="MFM78" s="139"/>
      <c r="MFN78" s="139"/>
      <c r="MFO78" s="139"/>
      <c r="MFP78" s="139"/>
      <c r="MFQ78" s="139"/>
      <c r="MFR78" s="139"/>
      <c r="MFS78" s="139"/>
      <c r="MFT78" s="139"/>
      <c r="MFU78" s="139"/>
      <c r="MFV78" s="139"/>
      <c r="MFW78" s="139"/>
      <c r="MFX78" s="139"/>
      <c r="MFY78" s="139"/>
      <c r="MFZ78" s="139"/>
      <c r="MGA78" s="139"/>
      <c r="MGB78" s="139"/>
      <c r="MGC78" s="139"/>
      <c r="MGD78" s="139"/>
      <c r="MGE78" s="139"/>
      <c r="MGF78" s="139"/>
      <c r="MGG78" s="139"/>
      <c r="MGH78" s="139"/>
      <c r="MGI78" s="139"/>
      <c r="MGJ78" s="139"/>
      <c r="MGK78" s="139"/>
      <c r="MGL78" s="139"/>
      <c r="MGM78" s="139"/>
      <c r="MGN78" s="139"/>
      <c r="MGO78" s="139"/>
      <c r="MGP78" s="139"/>
      <c r="MGQ78" s="139"/>
      <c r="MGR78" s="139"/>
      <c r="MGS78" s="139"/>
      <c r="MGT78" s="139"/>
      <c r="MGU78" s="139"/>
      <c r="MGV78" s="139"/>
      <c r="MGW78" s="139"/>
      <c r="MGX78" s="139"/>
      <c r="MGY78" s="139"/>
      <c r="MGZ78" s="139"/>
      <c r="MHA78" s="139"/>
      <c r="MHB78" s="139"/>
      <c r="MHC78" s="139"/>
      <c r="MHD78" s="139"/>
      <c r="MHE78" s="139"/>
      <c r="MHF78" s="139"/>
      <c r="MHG78" s="139"/>
      <c r="MHH78" s="139"/>
      <c r="MHI78" s="139"/>
      <c r="MHJ78" s="139"/>
      <c r="MHK78" s="139"/>
      <c r="MHL78" s="139"/>
      <c r="MHM78" s="139"/>
      <c r="MHN78" s="139"/>
      <c r="MHO78" s="139"/>
      <c r="MHP78" s="139"/>
      <c r="MHQ78" s="139"/>
      <c r="MHR78" s="139"/>
      <c r="MHS78" s="139"/>
      <c r="MHT78" s="139"/>
      <c r="MHU78" s="139"/>
      <c r="MHV78" s="139"/>
      <c r="MHW78" s="139"/>
      <c r="MHX78" s="139"/>
      <c r="MHY78" s="139"/>
      <c r="MHZ78" s="139"/>
      <c r="MIA78" s="139"/>
      <c r="MIB78" s="139"/>
      <c r="MIC78" s="139"/>
      <c r="MID78" s="139"/>
      <c r="MIE78" s="139"/>
      <c r="MIF78" s="139"/>
      <c r="MIG78" s="139"/>
      <c r="MIH78" s="139"/>
      <c r="MII78" s="139"/>
      <c r="MIJ78" s="139"/>
      <c r="MIK78" s="139"/>
      <c r="MIL78" s="139"/>
      <c r="MIM78" s="139"/>
      <c r="MIN78" s="139"/>
      <c r="MIO78" s="139"/>
      <c r="MIP78" s="139"/>
      <c r="MIQ78" s="139"/>
      <c r="MIR78" s="139"/>
      <c r="MIS78" s="139"/>
      <c r="MIT78" s="139"/>
      <c r="MIU78" s="139"/>
      <c r="MIV78" s="139"/>
      <c r="MIW78" s="139"/>
      <c r="MIX78" s="139"/>
      <c r="MIY78" s="139"/>
      <c r="MIZ78" s="139"/>
      <c r="MJA78" s="139"/>
      <c r="MJB78" s="139"/>
      <c r="MJC78" s="139"/>
      <c r="MJD78" s="139"/>
      <c r="MJE78" s="139"/>
      <c r="MJF78" s="139"/>
      <c r="MJG78" s="139"/>
      <c r="MJH78" s="139"/>
      <c r="MJI78" s="139"/>
      <c r="MJJ78" s="139"/>
      <c r="MJK78" s="139"/>
      <c r="MJL78" s="139"/>
      <c r="MJM78" s="139"/>
      <c r="MJN78" s="139"/>
      <c r="MJO78" s="139"/>
      <c r="MJP78" s="139"/>
      <c r="MJQ78" s="139"/>
      <c r="MJR78" s="139"/>
      <c r="MJS78" s="139"/>
      <c r="MJT78" s="139"/>
      <c r="MJU78" s="139"/>
      <c r="MJV78" s="139"/>
      <c r="MJW78" s="139"/>
      <c r="MJX78" s="139"/>
      <c r="MJY78" s="139"/>
      <c r="MJZ78" s="139"/>
      <c r="MKA78" s="139"/>
      <c r="MKB78" s="139"/>
      <c r="MKC78" s="139"/>
      <c r="MKD78" s="139"/>
      <c r="MKE78" s="139"/>
      <c r="MKF78" s="139"/>
      <c r="MKG78" s="139"/>
      <c r="MKH78" s="139"/>
      <c r="MKI78" s="139"/>
      <c r="MKJ78" s="139"/>
      <c r="MKK78" s="139"/>
      <c r="MKL78" s="139"/>
      <c r="MKM78" s="139"/>
      <c r="MKN78" s="139"/>
      <c r="MKO78" s="139"/>
      <c r="MKP78" s="139"/>
      <c r="MKQ78" s="139"/>
      <c r="MKR78" s="139"/>
      <c r="MKS78" s="139"/>
      <c r="MKT78" s="139"/>
      <c r="MKU78" s="139"/>
      <c r="MKV78" s="139"/>
      <c r="MKW78" s="139"/>
      <c r="MKX78" s="139"/>
      <c r="MKY78" s="139"/>
      <c r="MKZ78" s="139"/>
      <c r="MLA78" s="139"/>
      <c r="MLB78" s="139"/>
      <c r="MLC78" s="139"/>
      <c r="MLD78" s="139"/>
      <c r="MLE78" s="139"/>
      <c r="MLF78" s="139"/>
      <c r="MLG78" s="139"/>
      <c r="MLH78" s="139"/>
      <c r="MLI78" s="139"/>
      <c r="MLJ78" s="139"/>
      <c r="MLK78" s="139"/>
      <c r="MLL78" s="139"/>
      <c r="MLM78" s="139"/>
      <c r="MLN78" s="139"/>
      <c r="MLO78" s="139"/>
      <c r="MLP78" s="139"/>
      <c r="MLQ78" s="139"/>
      <c r="MLR78" s="139"/>
      <c r="MLS78" s="139"/>
      <c r="MLT78" s="139"/>
      <c r="MLU78" s="139"/>
      <c r="MLV78" s="139"/>
      <c r="MLW78" s="139"/>
      <c r="MLX78" s="139"/>
      <c r="MLY78" s="139"/>
      <c r="MLZ78" s="139"/>
      <c r="MMA78" s="139"/>
      <c r="MMB78" s="139"/>
      <c r="MMC78" s="139"/>
      <c r="MMD78" s="139"/>
      <c r="MME78" s="139"/>
      <c r="MMF78" s="139"/>
      <c r="MMG78" s="139"/>
      <c r="MMH78" s="139"/>
      <c r="MMI78" s="139"/>
      <c r="MMJ78" s="139"/>
      <c r="MMK78" s="139"/>
      <c r="MML78" s="139"/>
      <c r="MMM78" s="139"/>
      <c r="MMN78" s="139"/>
      <c r="MMO78" s="139"/>
      <c r="MMP78" s="139"/>
      <c r="MMQ78" s="139"/>
      <c r="MMR78" s="139"/>
      <c r="MMS78" s="139"/>
      <c r="MMT78" s="139"/>
      <c r="MMU78" s="139"/>
      <c r="MMV78" s="139"/>
      <c r="MMW78" s="139"/>
      <c r="MMX78" s="139"/>
      <c r="MMY78" s="139"/>
      <c r="MMZ78" s="139"/>
      <c r="MNA78" s="139"/>
      <c r="MNB78" s="139"/>
      <c r="MNC78" s="139"/>
      <c r="MND78" s="139"/>
      <c r="MNE78" s="139"/>
      <c r="MNF78" s="139"/>
      <c r="MNG78" s="139"/>
      <c r="MNH78" s="139"/>
      <c r="MNI78" s="139"/>
      <c r="MNJ78" s="139"/>
      <c r="MNK78" s="139"/>
      <c r="MNL78" s="139"/>
      <c r="MNM78" s="139"/>
      <c r="MNN78" s="139"/>
      <c r="MNO78" s="139"/>
      <c r="MNP78" s="139"/>
      <c r="MNQ78" s="139"/>
      <c r="MNR78" s="139"/>
      <c r="MNS78" s="139"/>
      <c r="MNT78" s="139"/>
      <c r="MNU78" s="139"/>
      <c r="MNV78" s="139"/>
      <c r="MNW78" s="139"/>
      <c r="MNX78" s="139"/>
      <c r="MNY78" s="139"/>
      <c r="MNZ78" s="139"/>
      <c r="MOA78" s="139"/>
      <c r="MOB78" s="139"/>
      <c r="MOC78" s="139"/>
      <c r="MOD78" s="139"/>
      <c r="MOE78" s="139"/>
      <c r="MOF78" s="139"/>
      <c r="MOG78" s="139"/>
      <c r="MOH78" s="139"/>
      <c r="MOI78" s="139"/>
      <c r="MOJ78" s="139"/>
      <c r="MOK78" s="139"/>
      <c r="MOL78" s="139"/>
      <c r="MOM78" s="139"/>
      <c r="MON78" s="139"/>
      <c r="MOO78" s="139"/>
      <c r="MOP78" s="139"/>
      <c r="MOQ78" s="139"/>
      <c r="MOR78" s="139"/>
      <c r="MOS78" s="139"/>
      <c r="MOT78" s="139"/>
      <c r="MOU78" s="139"/>
      <c r="MOV78" s="139"/>
      <c r="MOW78" s="139"/>
      <c r="MOX78" s="139"/>
      <c r="MOY78" s="139"/>
      <c r="MOZ78" s="139"/>
      <c r="MPA78" s="139"/>
      <c r="MPB78" s="139"/>
      <c r="MPC78" s="139"/>
      <c r="MPD78" s="139"/>
      <c r="MPE78" s="139"/>
      <c r="MPF78" s="139"/>
      <c r="MPG78" s="139"/>
      <c r="MPH78" s="139"/>
      <c r="MPI78" s="139"/>
      <c r="MPJ78" s="139"/>
      <c r="MPK78" s="139"/>
      <c r="MPL78" s="139"/>
      <c r="MPM78" s="139"/>
      <c r="MPN78" s="139"/>
      <c r="MPO78" s="139"/>
      <c r="MPP78" s="139"/>
      <c r="MPQ78" s="139"/>
      <c r="MPR78" s="139"/>
      <c r="MPS78" s="139"/>
      <c r="MPT78" s="139"/>
      <c r="MPU78" s="139"/>
      <c r="MPV78" s="139"/>
      <c r="MPW78" s="139"/>
      <c r="MPX78" s="139"/>
      <c r="MPY78" s="139"/>
      <c r="MPZ78" s="139"/>
      <c r="MQA78" s="139"/>
      <c r="MQB78" s="139"/>
      <c r="MQC78" s="139"/>
      <c r="MQD78" s="139"/>
      <c r="MQE78" s="139"/>
      <c r="MQF78" s="139"/>
      <c r="MQG78" s="139"/>
      <c r="MQH78" s="139"/>
      <c r="MQI78" s="139"/>
      <c r="MQJ78" s="139"/>
      <c r="MQK78" s="139"/>
      <c r="MQL78" s="139"/>
      <c r="MQM78" s="139"/>
      <c r="MQN78" s="139"/>
      <c r="MQO78" s="139"/>
      <c r="MQP78" s="139"/>
      <c r="MQQ78" s="139"/>
      <c r="MQR78" s="139"/>
      <c r="MQS78" s="139"/>
      <c r="MQT78" s="139"/>
      <c r="MQU78" s="139"/>
      <c r="MQV78" s="139"/>
      <c r="MQW78" s="139"/>
      <c r="MQX78" s="139"/>
      <c r="MQY78" s="139"/>
      <c r="MQZ78" s="139"/>
      <c r="MRA78" s="139"/>
      <c r="MRB78" s="139"/>
      <c r="MRC78" s="139"/>
      <c r="MRD78" s="139"/>
      <c r="MRE78" s="139"/>
      <c r="MRF78" s="139"/>
      <c r="MRG78" s="139"/>
      <c r="MRH78" s="139"/>
      <c r="MRI78" s="139"/>
      <c r="MRJ78" s="139"/>
      <c r="MRK78" s="139"/>
      <c r="MRL78" s="139"/>
      <c r="MRM78" s="139"/>
      <c r="MRN78" s="139"/>
      <c r="MRO78" s="139"/>
      <c r="MRP78" s="139"/>
      <c r="MRQ78" s="139"/>
      <c r="MRR78" s="139"/>
      <c r="MRS78" s="139"/>
      <c r="MRT78" s="139"/>
      <c r="MRU78" s="139"/>
      <c r="MRV78" s="139"/>
      <c r="MRW78" s="139"/>
      <c r="MRX78" s="139"/>
      <c r="MRY78" s="139"/>
      <c r="MRZ78" s="139"/>
      <c r="MSA78" s="139"/>
      <c r="MSB78" s="139"/>
      <c r="MSC78" s="139"/>
      <c r="MSD78" s="139"/>
      <c r="MSE78" s="139"/>
      <c r="MSF78" s="139"/>
      <c r="MSG78" s="139"/>
      <c r="MSH78" s="139"/>
      <c r="MSI78" s="139"/>
      <c r="MSJ78" s="139"/>
      <c r="MSK78" s="139"/>
      <c r="MSL78" s="139"/>
      <c r="MSM78" s="139"/>
      <c r="MSN78" s="139"/>
      <c r="MSO78" s="139"/>
      <c r="MSP78" s="139"/>
      <c r="MSQ78" s="139"/>
      <c r="MSR78" s="139"/>
      <c r="MSS78" s="139"/>
      <c r="MST78" s="139"/>
      <c r="MSU78" s="139"/>
      <c r="MSV78" s="139"/>
      <c r="MSW78" s="139"/>
      <c r="MSX78" s="139"/>
      <c r="MSY78" s="139"/>
      <c r="MSZ78" s="139"/>
      <c r="MTA78" s="139"/>
      <c r="MTB78" s="139"/>
      <c r="MTC78" s="139"/>
      <c r="MTD78" s="139"/>
      <c r="MTE78" s="139"/>
      <c r="MTF78" s="139"/>
      <c r="MTG78" s="139"/>
      <c r="MTH78" s="139"/>
      <c r="MTI78" s="139"/>
      <c r="MTJ78" s="139"/>
      <c r="MTK78" s="139"/>
      <c r="MTL78" s="139"/>
      <c r="MTM78" s="139"/>
      <c r="MTN78" s="139"/>
      <c r="MTO78" s="139"/>
      <c r="MTP78" s="139"/>
      <c r="MTQ78" s="139"/>
      <c r="MTR78" s="139"/>
      <c r="MTS78" s="139"/>
      <c r="MTT78" s="139"/>
      <c r="MTU78" s="139"/>
      <c r="MTV78" s="139"/>
      <c r="MTW78" s="139"/>
      <c r="MTX78" s="139"/>
      <c r="MTY78" s="139"/>
      <c r="MTZ78" s="139"/>
      <c r="MUA78" s="139"/>
      <c r="MUB78" s="139"/>
      <c r="MUC78" s="139"/>
      <c r="MUD78" s="139"/>
      <c r="MUE78" s="139"/>
      <c r="MUF78" s="139"/>
      <c r="MUG78" s="139"/>
      <c r="MUH78" s="139"/>
      <c r="MUI78" s="139"/>
      <c r="MUJ78" s="139"/>
      <c r="MUK78" s="139"/>
      <c r="MUL78" s="139"/>
      <c r="MUM78" s="139"/>
      <c r="MUN78" s="139"/>
      <c r="MUO78" s="139"/>
      <c r="MUP78" s="139"/>
      <c r="MUQ78" s="139"/>
      <c r="MUR78" s="139"/>
      <c r="MUS78" s="139"/>
      <c r="MUT78" s="139"/>
      <c r="MUU78" s="139"/>
      <c r="MUV78" s="139"/>
      <c r="MUW78" s="139"/>
      <c r="MUX78" s="139"/>
      <c r="MUY78" s="139"/>
      <c r="MUZ78" s="139"/>
      <c r="MVA78" s="139"/>
      <c r="MVB78" s="139"/>
      <c r="MVC78" s="139"/>
      <c r="MVD78" s="139"/>
      <c r="MVE78" s="139"/>
      <c r="MVF78" s="139"/>
      <c r="MVG78" s="139"/>
      <c r="MVH78" s="139"/>
      <c r="MVI78" s="139"/>
      <c r="MVJ78" s="139"/>
      <c r="MVK78" s="139"/>
      <c r="MVL78" s="139"/>
      <c r="MVM78" s="139"/>
      <c r="MVN78" s="139"/>
      <c r="MVO78" s="139"/>
      <c r="MVP78" s="139"/>
      <c r="MVQ78" s="139"/>
      <c r="MVR78" s="139"/>
      <c r="MVS78" s="139"/>
      <c r="MVT78" s="139"/>
      <c r="MVU78" s="139"/>
      <c r="MVV78" s="139"/>
      <c r="MVW78" s="139"/>
      <c r="MVX78" s="139"/>
      <c r="MVY78" s="139"/>
      <c r="MVZ78" s="139"/>
      <c r="MWA78" s="139"/>
      <c r="MWB78" s="139"/>
      <c r="MWC78" s="139"/>
      <c r="MWD78" s="139"/>
      <c r="MWE78" s="139"/>
      <c r="MWF78" s="139"/>
      <c r="MWG78" s="139"/>
      <c r="MWH78" s="139"/>
      <c r="MWI78" s="139"/>
      <c r="MWJ78" s="139"/>
      <c r="MWK78" s="139"/>
      <c r="MWL78" s="139"/>
      <c r="MWM78" s="139"/>
      <c r="MWN78" s="139"/>
      <c r="MWO78" s="139"/>
      <c r="MWP78" s="139"/>
      <c r="MWQ78" s="139"/>
      <c r="MWR78" s="139"/>
      <c r="MWS78" s="139"/>
      <c r="MWT78" s="139"/>
      <c r="MWU78" s="139"/>
      <c r="MWV78" s="139"/>
      <c r="MWW78" s="139"/>
      <c r="MWX78" s="139"/>
      <c r="MWY78" s="139"/>
      <c r="MWZ78" s="139"/>
      <c r="MXA78" s="139"/>
      <c r="MXB78" s="139"/>
      <c r="MXC78" s="139"/>
      <c r="MXD78" s="139"/>
      <c r="MXE78" s="139"/>
      <c r="MXF78" s="139"/>
      <c r="MXG78" s="139"/>
      <c r="MXH78" s="139"/>
      <c r="MXI78" s="139"/>
      <c r="MXJ78" s="139"/>
      <c r="MXK78" s="139"/>
      <c r="MXL78" s="139"/>
      <c r="MXM78" s="139"/>
      <c r="MXN78" s="139"/>
      <c r="MXO78" s="139"/>
      <c r="MXP78" s="139"/>
      <c r="MXQ78" s="139"/>
      <c r="MXR78" s="139"/>
      <c r="MXS78" s="139"/>
      <c r="MXT78" s="139"/>
      <c r="MXU78" s="139"/>
      <c r="MXV78" s="139"/>
      <c r="MXW78" s="139"/>
      <c r="MXX78" s="139"/>
      <c r="MXY78" s="139"/>
      <c r="MXZ78" s="139"/>
      <c r="MYA78" s="139"/>
      <c r="MYB78" s="139"/>
      <c r="MYC78" s="139"/>
      <c r="MYD78" s="139"/>
      <c r="MYE78" s="139"/>
      <c r="MYF78" s="139"/>
      <c r="MYG78" s="139"/>
      <c r="MYH78" s="139"/>
      <c r="MYI78" s="139"/>
      <c r="MYJ78" s="139"/>
      <c r="MYK78" s="139"/>
      <c r="MYL78" s="139"/>
      <c r="MYM78" s="139"/>
      <c r="MYN78" s="139"/>
      <c r="MYO78" s="139"/>
      <c r="MYP78" s="139"/>
      <c r="MYQ78" s="139"/>
      <c r="MYR78" s="139"/>
      <c r="MYS78" s="139"/>
      <c r="MYT78" s="139"/>
      <c r="MYU78" s="139"/>
      <c r="MYV78" s="139"/>
      <c r="MYW78" s="139"/>
      <c r="MYX78" s="139"/>
      <c r="MYY78" s="139"/>
      <c r="MYZ78" s="139"/>
      <c r="MZA78" s="139"/>
      <c r="MZB78" s="139"/>
      <c r="MZC78" s="139"/>
      <c r="MZD78" s="139"/>
      <c r="MZE78" s="139"/>
      <c r="MZF78" s="139"/>
      <c r="MZG78" s="139"/>
      <c r="MZH78" s="139"/>
      <c r="MZI78" s="139"/>
      <c r="MZJ78" s="139"/>
      <c r="MZK78" s="139"/>
      <c r="MZL78" s="139"/>
      <c r="MZM78" s="139"/>
      <c r="MZN78" s="139"/>
      <c r="MZO78" s="139"/>
      <c r="MZP78" s="139"/>
      <c r="MZQ78" s="139"/>
      <c r="MZR78" s="139"/>
      <c r="MZS78" s="139"/>
      <c r="MZT78" s="139"/>
      <c r="MZU78" s="139"/>
      <c r="MZV78" s="139"/>
      <c r="MZW78" s="139"/>
      <c r="MZX78" s="139"/>
      <c r="MZY78" s="139"/>
      <c r="MZZ78" s="139"/>
      <c r="NAA78" s="139"/>
      <c r="NAB78" s="139"/>
      <c r="NAC78" s="139"/>
      <c r="NAD78" s="139"/>
      <c r="NAE78" s="139"/>
      <c r="NAF78" s="139"/>
      <c r="NAG78" s="139"/>
      <c r="NAH78" s="139"/>
      <c r="NAI78" s="139"/>
      <c r="NAJ78" s="139"/>
      <c r="NAK78" s="139"/>
      <c r="NAL78" s="139"/>
      <c r="NAM78" s="139"/>
      <c r="NAN78" s="139"/>
      <c r="NAO78" s="139"/>
      <c r="NAP78" s="139"/>
      <c r="NAQ78" s="139"/>
      <c r="NAR78" s="139"/>
      <c r="NAS78" s="139"/>
      <c r="NAT78" s="139"/>
      <c r="NAU78" s="139"/>
      <c r="NAV78" s="139"/>
      <c r="NAW78" s="139"/>
      <c r="NAX78" s="139"/>
      <c r="NAY78" s="139"/>
      <c r="NAZ78" s="139"/>
      <c r="NBA78" s="139"/>
      <c r="NBB78" s="139"/>
      <c r="NBC78" s="139"/>
      <c r="NBD78" s="139"/>
      <c r="NBE78" s="139"/>
      <c r="NBF78" s="139"/>
      <c r="NBG78" s="139"/>
      <c r="NBH78" s="139"/>
      <c r="NBI78" s="139"/>
      <c r="NBJ78" s="139"/>
      <c r="NBK78" s="139"/>
      <c r="NBL78" s="139"/>
      <c r="NBM78" s="139"/>
      <c r="NBN78" s="139"/>
      <c r="NBO78" s="139"/>
      <c r="NBP78" s="139"/>
      <c r="NBQ78" s="139"/>
      <c r="NBR78" s="139"/>
      <c r="NBS78" s="139"/>
      <c r="NBT78" s="139"/>
      <c r="NBU78" s="139"/>
      <c r="NBV78" s="139"/>
      <c r="NBW78" s="139"/>
      <c r="NBX78" s="139"/>
      <c r="NBY78" s="139"/>
      <c r="NBZ78" s="139"/>
      <c r="NCA78" s="139"/>
      <c r="NCB78" s="139"/>
      <c r="NCC78" s="139"/>
      <c r="NCD78" s="139"/>
      <c r="NCE78" s="139"/>
      <c r="NCF78" s="139"/>
      <c r="NCG78" s="139"/>
      <c r="NCH78" s="139"/>
      <c r="NCI78" s="139"/>
      <c r="NCJ78" s="139"/>
      <c r="NCK78" s="139"/>
      <c r="NCL78" s="139"/>
      <c r="NCM78" s="139"/>
      <c r="NCN78" s="139"/>
      <c r="NCO78" s="139"/>
      <c r="NCP78" s="139"/>
      <c r="NCQ78" s="139"/>
      <c r="NCR78" s="139"/>
      <c r="NCS78" s="139"/>
      <c r="NCT78" s="139"/>
      <c r="NCU78" s="139"/>
      <c r="NCV78" s="139"/>
      <c r="NCW78" s="139"/>
      <c r="NCX78" s="139"/>
      <c r="NCY78" s="139"/>
      <c r="NCZ78" s="139"/>
      <c r="NDA78" s="139"/>
      <c r="NDB78" s="139"/>
      <c r="NDC78" s="139"/>
      <c r="NDD78" s="139"/>
      <c r="NDE78" s="139"/>
      <c r="NDF78" s="139"/>
      <c r="NDG78" s="139"/>
      <c r="NDH78" s="139"/>
      <c r="NDI78" s="139"/>
      <c r="NDJ78" s="139"/>
      <c r="NDK78" s="139"/>
      <c r="NDL78" s="139"/>
      <c r="NDM78" s="139"/>
      <c r="NDN78" s="139"/>
      <c r="NDO78" s="139"/>
      <c r="NDP78" s="139"/>
      <c r="NDQ78" s="139"/>
      <c r="NDR78" s="139"/>
      <c r="NDS78" s="139"/>
      <c r="NDT78" s="139"/>
      <c r="NDU78" s="139"/>
      <c r="NDV78" s="139"/>
      <c r="NDW78" s="139"/>
      <c r="NDX78" s="139"/>
      <c r="NDY78" s="139"/>
      <c r="NDZ78" s="139"/>
      <c r="NEA78" s="139"/>
      <c r="NEB78" s="139"/>
      <c r="NEC78" s="139"/>
      <c r="NED78" s="139"/>
      <c r="NEE78" s="139"/>
      <c r="NEF78" s="139"/>
      <c r="NEG78" s="139"/>
      <c r="NEH78" s="139"/>
      <c r="NEI78" s="139"/>
      <c r="NEJ78" s="139"/>
      <c r="NEK78" s="139"/>
      <c r="NEL78" s="139"/>
      <c r="NEM78" s="139"/>
      <c r="NEN78" s="139"/>
      <c r="NEO78" s="139"/>
      <c r="NEP78" s="139"/>
      <c r="NEQ78" s="139"/>
      <c r="NER78" s="139"/>
      <c r="NES78" s="139"/>
      <c r="NET78" s="139"/>
      <c r="NEU78" s="139"/>
      <c r="NEV78" s="139"/>
      <c r="NEW78" s="139"/>
      <c r="NEX78" s="139"/>
      <c r="NEY78" s="139"/>
      <c r="NEZ78" s="139"/>
      <c r="NFA78" s="139"/>
      <c r="NFB78" s="139"/>
      <c r="NFC78" s="139"/>
      <c r="NFD78" s="139"/>
      <c r="NFE78" s="139"/>
      <c r="NFF78" s="139"/>
      <c r="NFG78" s="139"/>
      <c r="NFH78" s="139"/>
      <c r="NFI78" s="139"/>
      <c r="NFJ78" s="139"/>
      <c r="NFK78" s="139"/>
      <c r="NFL78" s="139"/>
      <c r="NFM78" s="139"/>
      <c r="NFN78" s="139"/>
      <c r="NFO78" s="139"/>
      <c r="NFP78" s="139"/>
      <c r="NFQ78" s="139"/>
      <c r="NFR78" s="139"/>
      <c r="NFS78" s="139"/>
      <c r="NFT78" s="139"/>
      <c r="NFU78" s="139"/>
      <c r="NFV78" s="139"/>
      <c r="NFW78" s="139"/>
      <c r="NFX78" s="139"/>
      <c r="NFY78" s="139"/>
      <c r="NFZ78" s="139"/>
      <c r="NGA78" s="139"/>
      <c r="NGB78" s="139"/>
      <c r="NGC78" s="139"/>
      <c r="NGD78" s="139"/>
      <c r="NGE78" s="139"/>
      <c r="NGF78" s="139"/>
      <c r="NGG78" s="139"/>
      <c r="NGH78" s="139"/>
      <c r="NGI78" s="139"/>
      <c r="NGJ78" s="139"/>
      <c r="NGK78" s="139"/>
      <c r="NGL78" s="139"/>
      <c r="NGM78" s="139"/>
      <c r="NGN78" s="139"/>
      <c r="NGO78" s="139"/>
      <c r="NGP78" s="139"/>
      <c r="NGQ78" s="139"/>
      <c r="NGR78" s="139"/>
      <c r="NGS78" s="139"/>
      <c r="NGT78" s="139"/>
      <c r="NGU78" s="139"/>
      <c r="NGV78" s="139"/>
      <c r="NGW78" s="139"/>
      <c r="NGX78" s="139"/>
      <c r="NGY78" s="139"/>
      <c r="NGZ78" s="139"/>
      <c r="NHA78" s="139"/>
      <c r="NHB78" s="139"/>
      <c r="NHC78" s="139"/>
      <c r="NHD78" s="139"/>
      <c r="NHE78" s="139"/>
      <c r="NHF78" s="139"/>
      <c r="NHG78" s="139"/>
      <c r="NHH78" s="139"/>
      <c r="NHI78" s="139"/>
      <c r="NHJ78" s="139"/>
      <c r="NHK78" s="139"/>
      <c r="NHL78" s="139"/>
      <c r="NHM78" s="139"/>
      <c r="NHN78" s="139"/>
      <c r="NHO78" s="139"/>
      <c r="NHP78" s="139"/>
      <c r="NHQ78" s="139"/>
      <c r="NHR78" s="139"/>
      <c r="NHS78" s="139"/>
      <c r="NHT78" s="139"/>
      <c r="NHU78" s="139"/>
      <c r="NHV78" s="139"/>
      <c r="NHW78" s="139"/>
      <c r="NHX78" s="139"/>
      <c r="NHY78" s="139"/>
      <c r="NHZ78" s="139"/>
      <c r="NIA78" s="139"/>
      <c r="NIB78" s="139"/>
      <c r="NIC78" s="139"/>
      <c r="NID78" s="139"/>
      <c r="NIE78" s="139"/>
      <c r="NIF78" s="139"/>
      <c r="NIG78" s="139"/>
      <c r="NIH78" s="139"/>
      <c r="NII78" s="139"/>
      <c r="NIJ78" s="139"/>
      <c r="NIK78" s="139"/>
      <c r="NIL78" s="139"/>
      <c r="NIM78" s="139"/>
      <c r="NIN78" s="139"/>
      <c r="NIO78" s="139"/>
      <c r="NIP78" s="139"/>
      <c r="NIQ78" s="139"/>
      <c r="NIR78" s="139"/>
      <c r="NIS78" s="139"/>
      <c r="NIT78" s="139"/>
      <c r="NIU78" s="139"/>
      <c r="NIV78" s="139"/>
      <c r="NIW78" s="139"/>
      <c r="NIX78" s="139"/>
      <c r="NIY78" s="139"/>
      <c r="NIZ78" s="139"/>
      <c r="NJA78" s="139"/>
      <c r="NJB78" s="139"/>
      <c r="NJC78" s="139"/>
      <c r="NJD78" s="139"/>
      <c r="NJE78" s="139"/>
      <c r="NJF78" s="139"/>
      <c r="NJG78" s="139"/>
      <c r="NJH78" s="139"/>
      <c r="NJI78" s="139"/>
      <c r="NJJ78" s="139"/>
      <c r="NJK78" s="139"/>
      <c r="NJL78" s="139"/>
      <c r="NJM78" s="139"/>
      <c r="NJN78" s="139"/>
      <c r="NJO78" s="139"/>
      <c r="NJP78" s="139"/>
      <c r="NJQ78" s="139"/>
      <c r="NJR78" s="139"/>
      <c r="NJS78" s="139"/>
      <c r="NJT78" s="139"/>
      <c r="NJU78" s="139"/>
      <c r="NJV78" s="139"/>
      <c r="NJW78" s="139"/>
      <c r="NJX78" s="139"/>
      <c r="NJY78" s="139"/>
      <c r="NJZ78" s="139"/>
      <c r="NKA78" s="139"/>
      <c r="NKB78" s="139"/>
      <c r="NKC78" s="139"/>
      <c r="NKD78" s="139"/>
      <c r="NKE78" s="139"/>
      <c r="NKF78" s="139"/>
      <c r="NKG78" s="139"/>
      <c r="NKH78" s="139"/>
      <c r="NKI78" s="139"/>
      <c r="NKJ78" s="139"/>
      <c r="NKK78" s="139"/>
      <c r="NKL78" s="139"/>
      <c r="NKM78" s="139"/>
      <c r="NKN78" s="139"/>
      <c r="NKO78" s="139"/>
      <c r="NKP78" s="139"/>
      <c r="NKQ78" s="139"/>
      <c r="NKR78" s="139"/>
      <c r="NKS78" s="139"/>
      <c r="NKT78" s="139"/>
      <c r="NKU78" s="139"/>
      <c r="NKV78" s="139"/>
      <c r="NKW78" s="139"/>
      <c r="NKX78" s="139"/>
      <c r="NKY78" s="139"/>
      <c r="NKZ78" s="139"/>
      <c r="NLA78" s="139"/>
      <c r="NLB78" s="139"/>
      <c r="NLC78" s="139"/>
      <c r="NLD78" s="139"/>
      <c r="NLE78" s="139"/>
      <c r="NLF78" s="139"/>
      <c r="NLG78" s="139"/>
      <c r="NLH78" s="139"/>
      <c r="NLI78" s="139"/>
      <c r="NLJ78" s="139"/>
      <c r="NLK78" s="139"/>
      <c r="NLL78" s="139"/>
      <c r="NLM78" s="139"/>
      <c r="NLN78" s="139"/>
      <c r="NLO78" s="139"/>
      <c r="NLP78" s="139"/>
      <c r="NLQ78" s="139"/>
      <c r="NLR78" s="139"/>
      <c r="NLS78" s="139"/>
      <c r="NLT78" s="139"/>
      <c r="NLU78" s="139"/>
      <c r="NLV78" s="139"/>
      <c r="NLW78" s="139"/>
      <c r="NLX78" s="139"/>
      <c r="NLY78" s="139"/>
      <c r="NLZ78" s="139"/>
      <c r="NMA78" s="139"/>
      <c r="NMB78" s="139"/>
      <c r="NMC78" s="139"/>
      <c r="NMD78" s="139"/>
      <c r="NME78" s="139"/>
      <c r="NMF78" s="139"/>
      <c r="NMG78" s="139"/>
      <c r="NMH78" s="139"/>
      <c r="NMI78" s="139"/>
      <c r="NMJ78" s="139"/>
      <c r="NMK78" s="139"/>
      <c r="NML78" s="139"/>
      <c r="NMM78" s="139"/>
      <c r="NMN78" s="139"/>
      <c r="NMO78" s="139"/>
      <c r="NMP78" s="139"/>
      <c r="NMQ78" s="139"/>
      <c r="NMR78" s="139"/>
      <c r="NMS78" s="139"/>
      <c r="NMT78" s="139"/>
      <c r="NMU78" s="139"/>
      <c r="NMV78" s="139"/>
      <c r="NMW78" s="139"/>
      <c r="NMX78" s="139"/>
      <c r="NMY78" s="139"/>
      <c r="NMZ78" s="139"/>
      <c r="NNA78" s="139"/>
      <c r="NNB78" s="139"/>
      <c r="NNC78" s="139"/>
      <c r="NND78" s="139"/>
      <c r="NNE78" s="139"/>
      <c r="NNF78" s="139"/>
      <c r="NNG78" s="139"/>
      <c r="NNH78" s="139"/>
      <c r="NNI78" s="139"/>
      <c r="NNJ78" s="139"/>
      <c r="NNK78" s="139"/>
      <c r="NNL78" s="139"/>
      <c r="NNM78" s="139"/>
      <c r="NNN78" s="139"/>
      <c r="NNO78" s="139"/>
      <c r="NNP78" s="139"/>
      <c r="NNQ78" s="139"/>
      <c r="NNR78" s="139"/>
      <c r="NNS78" s="139"/>
      <c r="NNT78" s="139"/>
      <c r="NNU78" s="139"/>
      <c r="NNV78" s="139"/>
      <c r="NNW78" s="139"/>
      <c r="NNX78" s="139"/>
      <c r="NNY78" s="139"/>
      <c r="NNZ78" s="139"/>
      <c r="NOA78" s="139"/>
      <c r="NOB78" s="139"/>
      <c r="NOC78" s="139"/>
      <c r="NOD78" s="139"/>
      <c r="NOE78" s="139"/>
      <c r="NOF78" s="139"/>
      <c r="NOG78" s="139"/>
      <c r="NOH78" s="139"/>
      <c r="NOI78" s="139"/>
      <c r="NOJ78" s="139"/>
      <c r="NOK78" s="139"/>
      <c r="NOL78" s="139"/>
      <c r="NOM78" s="139"/>
      <c r="NON78" s="139"/>
      <c r="NOO78" s="139"/>
      <c r="NOP78" s="139"/>
      <c r="NOQ78" s="139"/>
      <c r="NOR78" s="139"/>
      <c r="NOS78" s="139"/>
      <c r="NOT78" s="139"/>
      <c r="NOU78" s="139"/>
      <c r="NOV78" s="139"/>
      <c r="NOW78" s="139"/>
      <c r="NOX78" s="139"/>
      <c r="NOY78" s="139"/>
      <c r="NOZ78" s="139"/>
      <c r="NPA78" s="139"/>
      <c r="NPB78" s="139"/>
      <c r="NPC78" s="139"/>
      <c r="NPD78" s="139"/>
      <c r="NPE78" s="139"/>
      <c r="NPF78" s="139"/>
      <c r="NPG78" s="139"/>
      <c r="NPH78" s="139"/>
      <c r="NPI78" s="139"/>
      <c r="NPJ78" s="139"/>
      <c r="NPK78" s="139"/>
      <c r="NPL78" s="139"/>
      <c r="NPM78" s="139"/>
      <c r="NPN78" s="139"/>
      <c r="NPO78" s="139"/>
      <c r="NPP78" s="139"/>
      <c r="NPQ78" s="139"/>
      <c r="NPR78" s="139"/>
      <c r="NPS78" s="139"/>
      <c r="NPT78" s="139"/>
      <c r="NPU78" s="139"/>
      <c r="NPV78" s="139"/>
      <c r="NPW78" s="139"/>
      <c r="NPX78" s="139"/>
      <c r="NPY78" s="139"/>
      <c r="NPZ78" s="139"/>
      <c r="NQA78" s="139"/>
      <c r="NQB78" s="139"/>
      <c r="NQC78" s="139"/>
      <c r="NQD78" s="139"/>
      <c r="NQE78" s="139"/>
      <c r="NQF78" s="139"/>
      <c r="NQG78" s="139"/>
      <c r="NQH78" s="139"/>
      <c r="NQI78" s="139"/>
      <c r="NQJ78" s="139"/>
      <c r="NQK78" s="139"/>
      <c r="NQL78" s="139"/>
      <c r="NQM78" s="139"/>
      <c r="NQN78" s="139"/>
      <c r="NQO78" s="139"/>
      <c r="NQP78" s="139"/>
      <c r="NQQ78" s="139"/>
      <c r="NQR78" s="139"/>
      <c r="NQS78" s="139"/>
      <c r="NQT78" s="139"/>
      <c r="NQU78" s="139"/>
      <c r="NQV78" s="139"/>
      <c r="NQW78" s="139"/>
      <c r="NQX78" s="139"/>
      <c r="NQY78" s="139"/>
      <c r="NQZ78" s="139"/>
      <c r="NRA78" s="139"/>
      <c r="NRB78" s="139"/>
      <c r="NRC78" s="139"/>
      <c r="NRD78" s="139"/>
      <c r="NRE78" s="139"/>
      <c r="NRF78" s="139"/>
      <c r="NRG78" s="139"/>
      <c r="NRH78" s="139"/>
      <c r="NRI78" s="139"/>
      <c r="NRJ78" s="139"/>
      <c r="NRK78" s="139"/>
      <c r="NRL78" s="139"/>
      <c r="NRM78" s="139"/>
      <c r="NRN78" s="139"/>
      <c r="NRO78" s="139"/>
      <c r="NRP78" s="139"/>
      <c r="NRQ78" s="139"/>
      <c r="NRR78" s="139"/>
      <c r="NRS78" s="139"/>
      <c r="NRT78" s="139"/>
      <c r="NRU78" s="139"/>
      <c r="NRV78" s="139"/>
      <c r="NRW78" s="139"/>
      <c r="NRX78" s="139"/>
      <c r="NRY78" s="139"/>
      <c r="NRZ78" s="139"/>
      <c r="NSA78" s="139"/>
      <c r="NSB78" s="139"/>
      <c r="NSC78" s="139"/>
      <c r="NSD78" s="139"/>
      <c r="NSE78" s="139"/>
      <c r="NSF78" s="139"/>
      <c r="NSG78" s="139"/>
      <c r="NSH78" s="139"/>
      <c r="NSI78" s="139"/>
      <c r="NSJ78" s="139"/>
      <c r="NSK78" s="139"/>
      <c r="NSL78" s="139"/>
      <c r="NSM78" s="139"/>
      <c r="NSN78" s="139"/>
      <c r="NSO78" s="139"/>
      <c r="NSP78" s="139"/>
      <c r="NSQ78" s="139"/>
      <c r="NSR78" s="139"/>
      <c r="NSS78" s="139"/>
      <c r="NST78" s="139"/>
      <c r="NSU78" s="139"/>
      <c r="NSV78" s="139"/>
      <c r="NSW78" s="139"/>
      <c r="NSX78" s="139"/>
      <c r="NSY78" s="139"/>
      <c r="NSZ78" s="139"/>
      <c r="NTA78" s="139"/>
      <c r="NTB78" s="139"/>
      <c r="NTC78" s="139"/>
      <c r="NTD78" s="139"/>
      <c r="NTE78" s="139"/>
      <c r="NTF78" s="139"/>
      <c r="NTG78" s="139"/>
      <c r="NTH78" s="139"/>
      <c r="NTI78" s="139"/>
      <c r="NTJ78" s="139"/>
      <c r="NTK78" s="139"/>
      <c r="NTL78" s="139"/>
      <c r="NTM78" s="139"/>
      <c r="NTN78" s="139"/>
      <c r="NTO78" s="139"/>
      <c r="NTP78" s="139"/>
      <c r="NTQ78" s="139"/>
      <c r="NTR78" s="139"/>
      <c r="NTS78" s="139"/>
      <c r="NTT78" s="139"/>
      <c r="NTU78" s="139"/>
      <c r="NTV78" s="139"/>
      <c r="NTW78" s="139"/>
      <c r="NTX78" s="139"/>
      <c r="NTY78" s="139"/>
      <c r="NTZ78" s="139"/>
      <c r="NUA78" s="139"/>
      <c r="NUB78" s="139"/>
      <c r="NUC78" s="139"/>
      <c r="NUD78" s="139"/>
      <c r="NUE78" s="139"/>
      <c r="NUF78" s="139"/>
      <c r="NUG78" s="139"/>
      <c r="NUH78" s="139"/>
      <c r="NUI78" s="139"/>
      <c r="NUJ78" s="139"/>
      <c r="NUK78" s="139"/>
      <c r="NUL78" s="139"/>
      <c r="NUM78" s="139"/>
      <c r="NUN78" s="139"/>
      <c r="NUO78" s="139"/>
      <c r="NUP78" s="139"/>
      <c r="NUQ78" s="139"/>
      <c r="NUR78" s="139"/>
      <c r="NUS78" s="139"/>
      <c r="NUT78" s="139"/>
      <c r="NUU78" s="139"/>
      <c r="NUV78" s="139"/>
      <c r="NUW78" s="139"/>
      <c r="NUX78" s="139"/>
      <c r="NUY78" s="139"/>
      <c r="NUZ78" s="139"/>
      <c r="NVA78" s="139"/>
      <c r="NVB78" s="139"/>
      <c r="NVC78" s="139"/>
      <c r="NVD78" s="139"/>
      <c r="NVE78" s="139"/>
      <c r="NVF78" s="139"/>
      <c r="NVG78" s="139"/>
      <c r="NVH78" s="139"/>
      <c r="NVI78" s="139"/>
      <c r="NVJ78" s="139"/>
      <c r="NVK78" s="139"/>
      <c r="NVL78" s="139"/>
      <c r="NVM78" s="139"/>
      <c r="NVN78" s="139"/>
      <c r="NVO78" s="139"/>
      <c r="NVP78" s="139"/>
      <c r="NVQ78" s="139"/>
      <c r="NVR78" s="139"/>
      <c r="NVS78" s="139"/>
      <c r="NVT78" s="139"/>
      <c r="NVU78" s="139"/>
      <c r="NVV78" s="139"/>
      <c r="NVW78" s="139"/>
      <c r="NVX78" s="139"/>
      <c r="NVY78" s="139"/>
      <c r="NVZ78" s="139"/>
      <c r="NWA78" s="139"/>
      <c r="NWB78" s="139"/>
      <c r="NWC78" s="139"/>
      <c r="NWD78" s="139"/>
      <c r="NWE78" s="139"/>
      <c r="NWF78" s="139"/>
      <c r="NWG78" s="139"/>
      <c r="NWH78" s="139"/>
      <c r="NWI78" s="139"/>
      <c r="NWJ78" s="139"/>
      <c r="NWK78" s="139"/>
      <c r="NWL78" s="139"/>
      <c r="NWM78" s="139"/>
      <c r="NWN78" s="139"/>
      <c r="NWO78" s="139"/>
      <c r="NWP78" s="139"/>
      <c r="NWQ78" s="139"/>
      <c r="NWR78" s="139"/>
      <c r="NWS78" s="139"/>
      <c r="NWT78" s="139"/>
      <c r="NWU78" s="139"/>
      <c r="NWV78" s="139"/>
      <c r="NWW78" s="139"/>
      <c r="NWX78" s="139"/>
      <c r="NWY78" s="139"/>
      <c r="NWZ78" s="139"/>
      <c r="NXA78" s="139"/>
      <c r="NXB78" s="139"/>
      <c r="NXC78" s="139"/>
      <c r="NXD78" s="139"/>
      <c r="NXE78" s="139"/>
      <c r="NXF78" s="139"/>
      <c r="NXG78" s="139"/>
      <c r="NXH78" s="139"/>
      <c r="NXI78" s="139"/>
      <c r="NXJ78" s="139"/>
      <c r="NXK78" s="139"/>
      <c r="NXL78" s="139"/>
      <c r="NXM78" s="139"/>
      <c r="NXN78" s="139"/>
      <c r="NXO78" s="139"/>
      <c r="NXP78" s="139"/>
      <c r="NXQ78" s="139"/>
      <c r="NXR78" s="139"/>
      <c r="NXS78" s="139"/>
      <c r="NXT78" s="139"/>
      <c r="NXU78" s="139"/>
      <c r="NXV78" s="139"/>
      <c r="NXW78" s="139"/>
      <c r="NXX78" s="139"/>
      <c r="NXY78" s="139"/>
      <c r="NXZ78" s="139"/>
      <c r="NYA78" s="139"/>
      <c r="NYB78" s="139"/>
      <c r="NYC78" s="139"/>
      <c r="NYD78" s="139"/>
      <c r="NYE78" s="139"/>
      <c r="NYF78" s="139"/>
      <c r="NYG78" s="139"/>
      <c r="NYH78" s="139"/>
      <c r="NYI78" s="139"/>
      <c r="NYJ78" s="139"/>
      <c r="NYK78" s="139"/>
      <c r="NYL78" s="139"/>
      <c r="NYM78" s="139"/>
      <c r="NYN78" s="139"/>
      <c r="NYO78" s="139"/>
      <c r="NYP78" s="139"/>
      <c r="NYQ78" s="139"/>
      <c r="NYR78" s="139"/>
      <c r="NYS78" s="139"/>
      <c r="NYT78" s="139"/>
      <c r="NYU78" s="139"/>
      <c r="NYV78" s="139"/>
      <c r="NYW78" s="139"/>
      <c r="NYX78" s="139"/>
      <c r="NYY78" s="139"/>
      <c r="NYZ78" s="139"/>
      <c r="NZA78" s="139"/>
      <c r="NZB78" s="139"/>
      <c r="NZC78" s="139"/>
      <c r="NZD78" s="139"/>
      <c r="NZE78" s="139"/>
      <c r="NZF78" s="139"/>
      <c r="NZG78" s="139"/>
      <c r="NZH78" s="139"/>
      <c r="NZI78" s="139"/>
      <c r="NZJ78" s="139"/>
      <c r="NZK78" s="139"/>
      <c r="NZL78" s="139"/>
      <c r="NZM78" s="139"/>
      <c r="NZN78" s="139"/>
      <c r="NZO78" s="139"/>
      <c r="NZP78" s="139"/>
      <c r="NZQ78" s="139"/>
      <c r="NZR78" s="139"/>
      <c r="NZS78" s="139"/>
      <c r="NZT78" s="139"/>
      <c r="NZU78" s="139"/>
      <c r="NZV78" s="139"/>
      <c r="NZW78" s="139"/>
      <c r="NZX78" s="139"/>
      <c r="NZY78" s="139"/>
      <c r="NZZ78" s="139"/>
      <c r="OAA78" s="139"/>
      <c r="OAB78" s="139"/>
      <c r="OAC78" s="139"/>
      <c r="OAD78" s="139"/>
      <c r="OAE78" s="139"/>
      <c r="OAF78" s="139"/>
      <c r="OAG78" s="139"/>
      <c r="OAH78" s="139"/>
      <c r="OAI78" s="139"/>
      <c r="OAJ78" s="139"/>
      <c r="OAK78" s="139"/>
      <c r="OAL78" s="139"/>
      <c r="OAM78" s="139"/>
      <c r="OAN78" s="139"/>
      <c r="OAO78" s="139"/>
      <c r="OAP78" s="139"/>
      <c r="OAQ78" s="139"/>
      <c r="OAR78" s="139"/>
      <c r="OAS78" s="139"/>
      <c r="OAT78" s="139"/>
      <c r="OAU78" s="139"/>
      <c r="OAV78" s="139"/>
      <c r="OAW78" s="139"/>
      <c r="OAX78" s="139"/>
      <c r="OAY78" s="139"/>
      <c r="OAZ78" s="139"/>
      <c r="OBA78" s="139"/>
      <c r="OBB78" s="139"/>
      <c r="OBC78" s="139"/>
      <c r="OBD78" s="139"/>
      <c r="OBE78" s="139"/>
      <c r="OBF78" s="139"/>
      <c r="OBG78" s="139"/>
      <c r="OBH78" s="139"/>
      <c r="OBI78" s="139"/>
      <c r="OBJ78" s="139"/>
      <c r="OBK78" s="139"/>
      <c r="OBL78" s="139"/>
      <c r="OBM78" s="139"/>
      <c r="OBN78" s="139"/>
      <c r="OBO78" s="139"/>
      <c r="OBP78" s="139"/>
      <c r="OBQ78" s="139"/>
      <c r="OBR78" s="139"/>
      <c r="OBS78" s="139"/>
      <c r="OBT78" s="139"/>
      <c r="OBU78" s="139"/>
      <c r="OBV78" s="139"/>
      <c r="OBW78" s="139"/>
      <c r="OBX78" s="139"/>
      <c r="OBY78" s="139"/>
      <c r="OBZ78" s="139"/>
      <c r="OCA78" s="139"/>
      <c r="OCB78" s="139"/>
      <c r="OCC78" s="139"/>
      <c r="OCD78" s="139"/>
      <c r="OCE78" s="139"/>
      <c r="OCF78" s="139"/>
      <c r="OCG78" s="139"/>
      <c r="OCH78" s="139"/>
      <c r="OCI78" s="139"/>
      <c r="OCJ78" s="139"/>
      <c r="OCK78" s="139"/>
      <c r="OCL78" s="139"/>
      <c r="OCM78" s="139"/>
      <c r="OCN78" s="139"/>
      <c r="OCO78" s="139"/>
      <c r="OCP78" s="139"/>
      <c r="OCQ78" s="139"/>
      <c r="OCR78" s="139"/>
      <c r="OCS78" s="139"/>
      <c r="OCT78" s="139"/>
      <c r="OCU78" s="139"/>
      <c r="OCV78" s="139"/>
      <c r="OCW78" s="139"/>
      <c r="OCX78" s="139"/>
      <c r="OCY78" s="139"/>
      <c r="OCZ78" s="139"/>
      <c r="ODA78" s="139"/>
      <c r="ODB78" s="139"/>
      <c r="ODC78" s="139"/>
      <c r="ODD78" s="139"/>
      <c r="ODE78" s="139"/>
      <c r="ODF78" s="139"/>
      <c r="ODG78" s="139"/>
      <c r="ODH78" s="139"/>
      <c r="ODI78" s="139"/>
      <c r="ODJ78" s="139"/>
      <c r="ODK78" s="139"/>
      <c r="ODL78" s="139"/>
      <c r="ODM78" s="139"/>
      <c r="ODN78" s="139"/>
      <c r="ODO78" s="139"/>
      <c r="ODP78" s="139"/>
      <c r="ODQ78" s="139"/>
      <c r="ODR78" s="139"/>
      <c r="ODS78" s="139"/>
      <c r="ODT78" s="139"/>
      <c r="ODU78" s="139"/>
      <c r="ODV78" s="139"/>
      <c r="ODW78" s="139"/>
      <c r="ODX78" s="139"/>
      <c r="ODY78" s="139"/>
      <c r="ODZ78" s="139"/>
      <c r="OEA78" s="139"/>
      <c r="OEB78" s="139"/>
      <c r="OEC78" s="139"/>
      <c r="OED78" s="139"/>
      <c r="OEE78" s="139"/>
      <c r="OEF78" s="139"/>
      <c r="OEG78" s="139"/>
      <c r="OEH78" s="139"/>
      <c r="OEI78" s="139"/>
      <c r="OEJ78" s="139"/>
      <c r="OEK78" s="139"/>
      <c r="OEL78" s="139"/>
      <c r="OEM78" s="139"/>
      <c r="OEN78" s="139"/>
      <c r="OEO78" s="139"/>
      <c r="OEP78" s="139"/>
      <c r="OEQ78" s="139"/>
      <c r="OER78" s="139"/>
      <c r="OES78" s="139"/>
      <c r="OET78" s="139"/>
      <c r="OEU78" s="139"/>
      <c r="OEV78" s="139"/>
      <c r="OEW78" s="139"/>
      <c r="OEX78" s="139"/>
      <c r="OEY78" s="139"/>
      <c r="OEZ78" s="139"/>
      <c r="OFA78" s="139"/>
      <c r="OFB78" s="139"/>
      <c r="OFC78" s="139"/>
      <c r="OFD78" s="139"/>
      <c r="OFE78" s="139"/>
      <c r="OFF78" s="139"/>
      <c r="OFG78" s="139"/>
      <c r="OFH78" s="139"/>
      <c r="OFI78" s="139"/>
      <c r="OFJ78" s="139"/>
      <c r="OFK78" s="139"/>
      <c r="OFL78" s="139"/>
      <c r="OFM78" s="139"/>
      <c r="OFN78" s="139"/>
      <c r="OFO78" s="139"/>
      <c r="OFP78" s="139"/>
      <c r="OFQ78" s="139"/>
      <c r="OFR78" s="139"/>
      <c r="OFS78" s="139"/>
      <c r="OFT78" s="139"/>
      <c r="OFU78" s="139"/>
      <c r="OFV78" s="139"/>
      <c r="OFW78" s="139"/>
      <c r="OFX78" s="139"/>
      <c r="OFY78" s="139"/>
      <c r="OFZ78" s="139"/>
      <c r="OGA78" s="139"/>
      <c r="OGB78" s="139"/>
      <c r="OGC78" s="139"/>
      <c r="OGD78" s="139"/>
      <c r="OGE78" s="139"/>
      <c r="OGF78" s="139"/>
      <c r="OGG78" s="139"/>
      <c r="OGH78" s="139"/>
      <c r="OGI78" s="139"/>
      <c r="OGJ78" s="139"/>
      <c r="OGK78" s="139"/>
      <c r="OGL78" s="139"/>
      <c r="OGM78" s="139"/>
      <c r="OGN78" s="139"/>
      <c r="OGO78" s="139"/>
      <c r="OGP78" s="139"/>
      <c r="OGQ78" s="139"/>
      <c r="OGR78" s="139"/>
      <c r="OGS78" s="139"/>
      <c r="OGT78" s="139"/>
      <c r="OGU78" s="139"/>
      <c r="OGV78" s="139"/>
      <c r="OGW78" s="139"/>
      <c r="OGX78" s="139"/>
      <c r="OGY78" s="139"/>
      <c r="OGZ78" s="139"/>
      <c r="OHA78" s="139"/>
      <c r="OHB78" s="139"/>
      <c r="OHC78" s="139"/>
      <c r="OHD78" s="139"/>
      <c r="OHE78" s="139"/>
      <c r="OHF78" s="139"/>
      <c r="OHG78" s="139"/>
      <c r="OHH78" s="139"/>
      <c r="OHI78" s="139"/>
      <c r="OHJ78" s="139"/>
      <c r="OHK78" s="139"/>
      <c r="OHL78" s="139"/>
      <c r="OHM78" s="139"/>
      <c r="OHN78" s="139"/>
      <c r="OHO78" s="139"/>
      <c r="OHP78" s="139"/>
      <c r="OHQ78" s="139"/>
      <c r="OHR78" s="139"/>
      <c r="OHS78" s="139"/>
      <c r="OHT78" s="139"/>
      <c r="OHU78" s="139"/>
      <c r="OHV78" s="139"/>
      <c r="OHW78" s="139"/>
      <c r="OHX78" s="139"/>
      <c r="OHY78" s="139"/>
      <c r="OHZ78" s="139"/>
      <c r="OIA78" s="139"/>
      <c r="OIB78" s="139"/>
      <c r="OIC78" s="139"/>
      <c r="OID78" s="139"/>
      <c r="OIE78" s="139"/>
      <c r="OIF78" s="139"/>
      <c r="OIG78" s="139"/>
      <c r="OIH78" s="139"/>
      <c r="OII78" s="139"/>
      <c r="OIJ78" s="139"/>
      <c r="OIK78" s="139"/>
      <c r="OIL78" s="139"/>
      <c r="OIM78" s="139"/>
      <c r="OIN78" s="139"/>
      <c r="OIO78" s="139"/>
      <c r="OIP78" s="139"/>
      <c r="OIQ78" s="139"/>
      <c r="OIR78" s="139"/>
      <c r="OIS78" s="139"/>
      <c r="OIT78" s="139"/>
      <c r="OIU78" s="139"/>
      <c r="OIV78" s="139"/>
      <c r="OIW78" s="139"/>
      <c r="OIX78" s="139"/>
      <c r="OIY78" s="139"/>
      <c r="OIZ78" s="139"/>
      <c r="OJA78" s="139"/>
      <c r="OJB78" s="139"/>
      <c r="OJC78" s="139"/>
      <c r="OJD78" s="139"/>
      <c r="OJE78" s="139"/>
      <c r="OJF78" s="139"/>
      <c r="OJG78" s="139"/>
      <c r="OJH78" s="139"/>
      <c r="OJI78" s="139"/>
      <c r="OJJ78" s="139"/>
      <c r="OJK78" s="139"/>
      <c r="OJL78" s="139"/>
      <c r="OJM78" s="139"/>
      <c r="OJN78" s="139"/>
      <c r="OJO78" s="139"/>
      <c r="OJP78" s="139"/>
      <c r="OJQ78" s="139"/>
      <c r="OJR78" s="139"/>
      <c r="OJS78" s="139"/>
      <c r="OJT78" s="139"/>
      <c r="OJU78" s="139"/>
      <c r="OJV78" s="139"/>
      <c r="OJW78" s="139"/>
      <c r="OJX78" s="139"/>
      <c r="OJY78" s="139"/>
      <c r="OJZ78" s="139"/>
      <c r="OKA78" s="139"/>
      <c r="OKB78" s="139"/>
      <c r="OKC78" s="139"/>
      <c r="OKD78" s="139"/>
      <c r="OKE78" s="139"/>
      <c r="OKF78" s="139"/>
      <c r="OKG78" s="139"/>
      <c r="OKH78" s="139"/>
      <c r="OKI78" s="139"/>
      <c r="OKJ78" s="139"/>
      <c r="OKK78" s="139"/>
      <c r="OKL78" s="139"/>
      <c r="OKM78" s="139"/>
      <c r="OKN78" s="139"/>
      <c r="OKO78" s="139"/>
      <c r="OKP78" s="139"/>
      <c r="OKQ78" s="139"/>
      <c r="OKR78" s="139"/>
      <c r="OKS78" s="139"/>
      <c r="OKT78" s="139"/>
      <c r="OKU78" s="139"/>
      <c r="OKV78" s="139"/>
      <c r="OKW78" s="139"/>
      <c r="OKX78" s="139"/>
      <c r="OKY78" s="139"/>
      <c r="OKZ78" s="139"/>
      <c r="OLA78" s="139"/>
      <c r="OLB78" s="139"/>
      <c r="OLC78" s="139"/>
      <c r="OLD78" s="139"/>
      <c r="OLE78" s="139"/>
      <c r="OLF78" s="139"/>
      <c r="OLG78" s="139"/>
      <c r="OLH78" s="139"/>
      <c r="OLI78" s="139"/>
      <c r="OLJ78" s="139"/>
      <c r="OLK78" s="139"/>
      <c r="OLL78" s="139"/>
      <c r="OLM78" s="139"/>
      <c r="OLN78" s="139"/>
      <c r="OLO78" s="139"/>
      <c r="OLP78" s="139"/>
      <c r="OLQ78" s="139"/>
      <c r="OLR78" s="139"/>
      <c r="OLS78" s="139"/>
      <c r="OLT78" s="139"/>
      <c r="OLU78" s="139"/>
      <c r="OLV78" s="139"/>
      <c r="OLW78" s="139"/>
      <c r="OLX78" s="139"/>
      <c r="OLY78" s="139"/>
      <c r="OLZ78" s="139"/>
      <c r="OMA78" s="139"/>
      <c r="OMB78" s="139"/>
      <c r="OMC78" s="139"/>
      <c r="OMD78" s="139"/>
      <c r="OME78" s="139"/>
      <c r="OMF78" s="139"/>
      <c r="OMG78" s="139"/>
      <c r="OMH78" s="139"/>
      <c r="OMI78" s="139"/>
      <c r="OMJ78" s="139"/>
      <c r="OMK78" s="139"/>
      <c r="OML78" s="139"/>
      <c r="OMM78" s="139"/>
      <c r="OMN78" s="139"/>
      <c r="OMO78" s="139"/>
      <c r="OMP78" s="139"/>
      <c r="OMQ78" s="139"/>
      <c r="OMR78" s="139"/>
      <c r="OMS78" s="139"/>
      <c r="OMT78" s="139"/>
      <c r="OMU78" s="139"/>
      <c r="OMV78" s="139"/>
      <c r="OMW78" s="139"/>
      <c r="OMX78" s="139"/>
      <c r="OMY78" s="139"/>
      <c r="OMZ78" s="139"/>
      <c r="ONA78" s="139"/>
      <c r="ONB78" s="139"/>
      <c r="ONC78" s="139"/>
      <c r="OND78" s="139"/>
      <c r="ONE78" s="139"/>
      <c r="ONF78" s="139"/>
      <c r="ONG78" s="139"/>
      <c r="ONH78" s="139"/>
      <c r="ONI78" s="139"/>
      <c r="ONJ78" s="139"/>
      <c r="ONK78" s="139"/>
      <c r="ONL78" s="139"/>
      <c r="ONM78" s="139"/>
      <c r="ONN78" s="139"/>
      <c r="ONO78" s="139"/>
      <c r="ONP78" s="139"/>
      <c r="ONQ78" s="139"/>
      <c r="ONR78" s="139"/>
      <c r="ONS78" s="139"/>
      <c r="ONT78" s="139"/>
      <c r="ONU78" s="139"/>
      <c r="ONV78" s="139"/>
      <c r="ONW78" s="139"/>
      <c r="ONX78" s="139"/>
      <c r="ONY78" s="139"/>
      <c r="ONZ78" s="139"/>
      <c r="OOA78" s="139"/>
      <c r="OOB78" s="139"/>
      <c r="OOC78" s="139"/>
      <c r="OOD78" s="139"/>
      <c r="OOE78" s="139"/>
      <c r="OOF78" s="139"/>
      <c r="OOG78" s="139"/>
      <c r="OOH78" s="139"/>
      <c r="OOI78" s="139"/>
      <c r="OOJ78" s="139"/>
      <c r="OOK78" s="139"/>
      <c r="OOL78" s="139"/>
      <c r="OOM78" s="139"/>
      <c r="OON78" s="139"/>
      <c r="OOO78" s="139"/>
      <c r="OOP78" s="139"/>
      <c r="OOQ78" s="139"/>
      <c r="OOR78" s="139"/>
      <c r="OOS78" s="139"/>
      <c r="OOT78" s="139"/>
      <c r="OOU78" s="139"/>
      <c r="OOV78" s="139"/>
      <c r="OOW78" s="139"/>
      <c r="OOX78" s="139"/>
      <c r="OOY78" s="139"/>
      <c r="OOZ78" s="139"/>
      <c r="OPA78" s="139"/>
      <c r="OPB78" s="139"/>
      <c r="OPC78" s="139"/>
      <c r="OPD78" s="139"/>
      <c r="OPE78" s="139"/>
      <c r="OPF78" s="139"/>
      <c r="OPG78" s="139"/>
      <c r="OPH78" s="139"/>
      <c r="OPI78" s="139"/>
      <c r="OPJ78" s="139"/>
      <c r="OPK78" s="139"/>
      <c r="OPL78" s="139"/>
      <c r="OPM78" s="139"/>
      <c r="OPN78" s="139"/>
      <c r="OPO78" s="139"/>
      <c r="OPP78" s="139"/>
      <c r="OPQ78" s="139"/>
      <c r="OPR78" s="139"/>
      <c r="OPS78" s="139"/>
      <c r="OPT78" s="139"/>
      <c r="OPU78" s="139"/>
      <c r="OPV78" s="139"/>
      <c r="OPW78" s="139"/>
      <c r="OPX78" s="139"/>
      <c r="OPY78" s="139"/>
      <c r="OPZ78" s="139"/>
      <c r="OQA78" s="139"/>
      <c r="OQB78" s="139"/>
      <c r="OQC78" s="139"/>
      <c r="OQD78" s="139"/>
      <c r="OQE78" s="139"/>
      <c r="OQF78" s="139"/>
      <c r="OQG78" s="139"/>
      <c r="OQH78" s="139"/>
      <c r="OQI78" s="139"/>
      <c r="OQJ78" s="139"/>
      <c r="OQK78" s="139"/>
      <c r="OQL78" s="139"/>
      <c r="OQM78" s="139"/>
      <c r="OQN78" s="139"/>
      <c r="OQO78" s="139"/>
      <c r="OQP78" s="139"/>
      <c r="OQQ78" s="139"/>
      <c r="OQR78" s="139"/>
      <c r="OQS78" s="139"/>
      <c r="OQT78" s="139"/>
      <c r="OQU78" s="139"/>
      <c r="OQV78" s="139"/>
      <c r="OQW78" s="139"/>
      <c r="OQX78" s="139"/>
      <c r="OQY78" s="139"/>
      <c r="OQZ78" s="139"/>
      <c r="ORA78" s="139"/>
      <c r="ORB78" s="139"/>
      <c r="ORC78" s="139"/>
      <c r="ORD78" s="139"/>
      <c r="ORE78" s="139"/>
      <c r="ORF78" s="139"/>
      <c r="ORG78" s="139"/>
      <c r="ORH78" s="139"/>
      <c r="ORI78" s="139"/>
      <c r="ORJ78" s="139"/>
      <c r="ORK78" s="139"/>
      <c r="ORL78" s="139"/>
      <c r="ORM78" s="139"/>
      <c r="ORN78" s="139"/>
      <c r="ORO78" s="139"/>
      <c r="ORP78" s="139"/>
      <c r="ORQ78" s="139"/>
      <c r="ORR78" s="139"/>
      <c r="ORS78" s="139"/>
      <c r="ORT78" s="139"/>
      <c r="ORU78" s="139"/>
      <c r="ORV78" s="139"/>
      <c r="ORW78" s="139"/>
      <c r="ORX78" s="139"/>
      <c r="ORY78" s="139"/>
      <c r="ORZ78" s="139"/>
      <c r="OSA78" s="139"/>
      <c r="OSB78" s="139"/>
      <c r="OSC78" s="139"/>
      <c r="OSD78" s="139"/>
      <c r="OSE78" s="139"/>
      <c r="OSF78" s="139"/>
      <c r="OSG78" s="139"/>
      <c r="OSH78" s="139"/>
      <c r="OSI78" s="139"/>
      <c r="OSJ78" s="139"/>
      <c r="OSK78" s="139"/>
      <c r="OSL78" s="139"/>
      <c r="OSM78" s="139"/>
      <c r="OSN78" s="139"/>
      <c r="OSO78" s="139"/>
      <c r="OSP78" s="139"/>
      <c r="OSQ78" s="139"/>
      <c r="OSR78" s="139"/>
      <c r="OSS78" s="139"/>
      <c r="OST78" s="139"/>
      <c r="OSU78" s="139"/>
      <c r="OSV78" s="139"/>
      <c r="OSW78" s="139"/>
      <c r="OSX78" s="139"/>
      <c r="OSY78" s="139"/>
      <c r="OSZ78" s="139"/>
      <c r="OTA78" s="139"/>
      <c r="OTB78" s="139"/>
      <c r="OTC78" s="139"/>
      <c r="OTD78" s="139"/>
      <c r="OTE78" s="139"/>
      <c r="OTF78" s="139"/>
      <c r="OTG78" s="139"/>
      <c r="OTH78" s="139"/>
      <c r="OTI78" s="139"/>
      <c r="OTJ78" s="139"/>
      <c r="OTK78" s="139"/>
      <c r="OTL78" s="139"/>
      <c r="OTM78" s="139"/>
      <c r="OTN78" s="139"/>
      <c r="OTO78" s="139"/>
      <c r="OTP78" s="139"/>
      <c r="OTQ78" s="139"/>
      <c r="OTR78" s="139"/>
      <c r="OTS78" s="139"/>
      <c r="OTT78" s="139"/>
      <c r="OTU78" s="139"/>
      <c r="OTV78" s="139"/>
      <c r="OTW78" s="139"/>
      <c r="OTX78" s="139"/>
      <c r="OTY78" s="139"/>
      <c r="OTZ78" s="139"/>
      <c r="OUA78" s="139"/>
      <c r="OUB78" s="139"/>
      <c r="OUC78" s="139"/>
      <c r="OUD78" s="139"/>
      <c r="OUE78" s="139"/>
      <c r="OUF78" s="139"/>
      <c r="OUG78" s="139"/>
      <c r="OUH78" s="139"/>
      <c r="OUI78" s="139"/>
      <c r="OUJ78" s="139"/>
      <c r="OUK78" s="139"/>
      <c r="OUL78" s="139"/>
      <c r="OUM78" s="139"/>
      <c r="OUN78" s="139"/>
      <c r="OUO78" s="139"/>
      <c r="OUP78" s="139"/>
      <c r="OUQ78" s="139"/>
      <c r="OUR78" s="139"/>
      <c r="OUS78" s="139"/>
      <c r="OUT78" s="139"/>
      <c r="OUU78" s="139"/>
      <c r="OUV78" s="139"/>
      <c r="OUW78" s="139"/>
      <c r="OUX78" s="139"/>
      <c r="OUY78" s="139"/>
      <c r="OUZ78" s="139"/>
      <c r="OVA78" s="139"/>
      <c r="OVB78" s="139"/>
      <c r="OVC78" s="139"/>
      <c r="OVD78" s="139"/>
      <c r="OVE78" s="139"/>
      <c r="OVF78" s="139"/>
      <c r="OVG78" s="139"/>
      <c r="OVH78" s="139"/>
      <c r="OVI78" s="139"/>
      <c r="OVJ78" s="139"/>
      <c r="OVK78" s="139"/>
      <c r="OVL78" s="139"/>
      <c r="OVM78" s="139"/>
      <c r="OVN78" s="139"/>
      <c r="OVO78" s="139"/>
      <c r="OVP78" s="139"/>
      <c r="OVQ78" s="139"/>
      <c r="OVR78" s="139"/>
      <c r="OVS78" s="139"/>
      <c r="OVT78" s="139"/>
      <c r="OVU78" s="139"/>
      <c r="OVV78" s="139"/>
      <c r="OVW78" s="139"/>
      <c r="OVX78" s="139"/>
      <c r="OVY78" s="139"/>
      <c r="OVZ78" s="139"/>
      <c r="OWA78" s="139"/>
      <c r="OWB78" s="139"/>
      <c r="OWC78" s="139"/>
      <c r="OWD78" s="139"/>
      <c r="OWE78" s="139"/>
      <c r="OWF78" s="139"/>
      <c r="OWG78" s="139"/>
      <c r="OWH78" s="139"/>
      <c r="OWI78" s="139"/>
      <c r="OWJ78" s="139"/>
      <c r="OWK78" s="139"/>
      <c r="OWL78" s="139"/>
      <c r="OWM78" s="139"/>
      <c r="OWN78" s="139"/>
      <c r="OWO78" s="139"/>
      <c r="OWP78" s="139"/>
      <c r="OWQ78" s="139"/>
      <c r="OWR78" s="139"/>
      <c r="OWS78" s="139"/>
      <c r="OWT78" s="139"/>
      <c r="OWU78" s="139"/>
      <c r="OWV78" s="139"/>
      <c r="OWW78" s="139"/>
      <c r="OWX78" s="139"/>
      <c r="OWY78" s="139"/>
      <c r="OWZ78" s="139"/>
      <c r="OXA78" s="139"/>
      <c r="OXB78" s="139"/>
      <c r="OXC78" s="139"/>
      <c r="OXD78" s="139"/>
      <c r="OXE78" s="139"/>
      <c r="OXF78" s="139"/>
      <c r="OXG78" s="139"/>
      <c r="OXH78" s="139"/>
      <c r="OXI78" s="139"/>
      <c r="OXJ78" s="139"/>
      <c r="OXK78" s="139"/>
      <c r="OXL78" s="139"/>
      <c r="OXM78" s="139"/>
      <c r="OXN78" s="139"/>
      <c r="OXO78" s="139"/>
      <c r="OXP78" s="139"/>
      <c r="OXQ78" s="139"/>
      <c r="OXR78" s="139"/>
      <c r="OXS78" s="139"/>
      <c r="OXT78" s="139"/>
      <c r="OXU78" s="139"/>
      <c r="OXV78" s="139"/>
      <c r="OXW78" s="139"/>
      <c r="OXX78" s="139"/>
      <c r="OXY78" s="139"/>
      <c r="OXZ78" s="139"/>
      <c r="OYA78" s="139"/>
      <c r="OYB78" s="139"/>
      <c r="OYC78" s="139"/>
      <c r="OYD78" s="139"/>
      <c r="OYE78" s="139"/>
      <c r="OYF78" s="139"/>
      <c r="OYG78" s="139"/>
      <c r="OYH78" s="139"/>
      <c r="OYI78" s="139"/>
      <c r="OYJ78" s="139"/>
      <c r="OYK78" s="139"/>
      <c r="OYL78" s="139"/>
      <c r="OYM78" s="139"/>
      <c r="OYN78" s="139"/>
      <c r="OYO78" s="139"/>
      <c r="OYP78" s="139"/>
      <c r="OYQ78" s="139"/>
      <c r="OYR78" s="139"/>
      <c r="OYS78" s="139"/>
      <c r="OYT78" s="139"/>
      <c r="OYU78" s="139"/>
      <c r="OYV78" s="139"/>
      <c r="OYW78" s="139"/>
      <c r="OYX78" s="139"/>
      <c r="OYY78" s="139"/>
      <c r="OYZ78" s="139"/>
      <c r="OZA78" s="139"/>
      <c r="OZB78" s="139"/>
      <c r="OZC78" s="139"/>
      <c r="OZD78" s="139"/>
      <c r="OZE78" s="139"/>
      <c r="OZF78" s="139"/>
      <c r="OZG78" s="139"/>
      <c r="OZH78" s="139"/>
      <c r="OZI78" s="139"/>
      <c r="OZJ78" s="139"/>
      <c r="OZK78" s="139"/>
      <c r="OZL78" s="139"/>
      <c r="OZM78" s="139"/>
      <c r="OZN78" s="139"/>
      <c r="OZO78" s="139"/>
      <c r="OZP78" s="139"/>
      <c r="OZQ78" s="139"/>
      <c r="OZR78" s="139"/>
      <c r="OZS78" s="139"/>
      <c r="OZT78" s="139"/>
      <c r="OZU78" s="139"/>
      <c r="OZV78" s="139"/>
      <c r="OZW78" s="139"/>
      <c r="OZX78" s="139"/>
      <c r="OZY78" s="139"/>
      <c r="OZZ78" s="139"/>
      <c r="PAA78" s="139"/>
      <c r="PAB78" s="139"/>
      <c r="PAC78" s="139"/>
      <c r="PAD78" s="139"/>
      <c r="PAE78" s="139"/>
      <c r="PAF78" s="139"/>
      <c r="PAG78" s="139"/>
      <c r="PAH78" s="139"/>
      <c r="PAI78" s="139"/>
      <c r="PAJ78" s="139"/>
      <c r="PAK78" s="139"/>
      <c r="PAL78" s="139"/>
      <c r="PAM78" s="139"/>
      <c r="PAN78" s="139"/>
      <c r="PAO78" s="139"/>
      <c r="PAP78" s="139"/>
      <c r="PAQ78" s="139"/>
      <c r="PAR78" s="139"/>
      <c r="PAS78" s="139"/>
      <c r="PAT78" s="139"/>
      <c r="PAU78" s="139"/>
      <c r="PAV78" s="139"/>
      <c r="PAW78" s="139"/>
      <c r="PAX78" s="139"/>
      <c r="PAY78" s="139"/>
      <c r="PAZ78" s="139"/>
      <c r="PBA78" s="139"/>
      <c r="PBB78" s="139"/>
      <c r="PBC78" s="139"/>
      <c r="PBD78" s="139"/>
      <c r="PBE78" s="139"/>
      <c r="PBF78" s="139"/>
      <c r="PBG78" s="139"/>
      <c r="PBH78" s="139"/>
      <c r="PBI78" s="139"/>
      <c r="PBJ78" s="139"/>
      <c r="PBK78" s="139"/>
      <c r="PBL78" s="139"/>
      <c r="PBM78" s="139"/>
      <c r="PBN78" s="139"/>
      <c r="PBO78" s="139"/>
      <c r="PBP78" s="139"/>
      <c r="PBQ78" s="139"/>
      <c r="PBR78" s="139"/>
      <c r="PBS78" s="139"/>
      <c r="PBT78" s="139"/>
      <c r="PBU78" s="139"/>
      <c r="PBV78" s="139"/>
      <c r="PBW78" s="139"/>
      <c r="PBX78" s="139"/>
      <c r="PBY78" s="139"/>
      <c r="PBZ78" s="139"/>
      <c r="PCA78" s="139"/>
      <c r="PCB78" s="139"/>
      <c r="PCC78" s="139"/>
      <c r="PCD78" s="139"/>
      <c r="PCE78" s="139"/>
      <c r="PCF78" s="139"/>
      <c r="PCG78" s="139"/>
      <c r="PCH78" s="139"/>
      <c r="PCI78" s="139"/>
      <c r="PCJ78" s="139"/>
      <c r="PCK78" s="139"/>
      <c r="PCL78" s="139"/>
      <c r="PCM78" s="139"/>
      <c r="PCN78" s="139"/>
      <c r="PCO78" s="139"/>
      <c r="PCP78" s="139"/>
      <c r="PCQ78" s="139"/>
      <c r="PCR78" s="139"/>
      <c r="PCS78" s="139"/>
      <c r="PCT78" s="139"/>
      <c r="PCU78" s="139"/>
      <c r="PCV78" s="139"/>
      <c r="PCW78" s="139"/>
      <c r="PCX78" s="139"/>
      <c r="PCY78" s="139"/>
      <c r="PCZ78" s="139"/>
      <c r="PDA78" s="139"/>
      <c r="PDB78" s="139"/>
      <c r="PDC78" s="139"/>
      <c r="PDD78" s="139"/>
      <c r="PDE78" s="139"/>
      <c r="PDF78" s="139"/>
      <c r="PDG78" s="139"/>
      <c r="PDH78" s="139"/>
      <c r="PDI78" s="139"/>
      <c r="PDJ78" s="139"/>
      <c r="PDK78" s="139"/>
      <c r="PDL78" s="139"/>
      <c r="PDM78" s="139"/>
      <c r="PDN78" s="139"/>
      <c r="PDO78" s="139"/>
      <c r="PDP78" s="139"/>
      <c r="PDQ78" s="139"/>
      <c r="PDR78" s="139"/>
      <c r="PDS78" s="139"/>
      <c r="PDT78" s="139"/>
      <c r="PDU78" s="139"/>
      <c r="PDV78" s="139"/>
      <c r="PDW78" s="139"/>
      <c r="PDX78" s="139"/>
      <c r="PDY78" s="139"/>
      <c r="PDZ78" s="139"/>
      <c r="PEA78" s="139"/>
      <c r="PEB78" s="139"/>
      <c r="PEC78" s="139"/>
      <c r="PED78" s="139"/>
      <c r="PEE78" s="139"/>
      <c r="PEF78" s="139"/>
      <c r="PEG78" s="139"/>
      <c r="PEH78" s="139"/>
      <c r="PEI78" s="139"/>
      <c r="PEJ78" s="139"/>
      <c r="PEK78" s="139"/>
      <c r="PEL78" s="139"/>
      <c r="PEM78" s="139"/>
      <c r="PEN78" s="139"/>
      <c r="PEO78" s="139"/>
      <c r="PEP78" s="139"/>
      <c r="PEQ78" s="139"/>
      <c r="PER78" s="139"/>
      <c r="PES78" s="139"/>
      <c r="PET78" s="139"/>
      <c r="PEU78" s="139"/>
      <c r="PEV78" s="139"/>
      <c r="PEW78" s="139"/>
      <c r="PEX78" s="139"/>
      <c r="PEY78" s="139"/>
      <c r="PEZ78" s="139"/>
      <c r="PFA78" s="139"/>
      <c r="PFB78" s="139"/>
      <c r="PFC78" s="139"/>
      <c r="PFD78" s="139"/>
      <c r="PFE78" s="139"/>
      <c r="PFF78" s="139"/>
      <c r="PFG78" s="139"/>
      <c r="PFH78" s="139"/>
      <c r="PFI78" s="139"/>
      <c r="PFJ78" s="139"/>
      <c r="PFK78" s="139"/>
      <c r="PFL78" s="139"/>
      <c r="PFM78" s="139"/>
      <c r="PFN78" s="139"/>
      <c r="PFO78" s="139"/>
      <c r="PFP78" s="139"/>
      <c r="PFQ78" s="139"/>
      <c r="PFR78" s="139"/>
      <c r="PFS78" s="139"/>
      <c r="PFT78" s="139"/>
      <c r="PFU78" s="139"/>
      <c r="PFV78" s="139"/>
      <c r="PFW78" s="139"/>
      <c r="PFX78" s="139"/>
      <c r="PFY78" s="139"/>
      <c r="PFZ78" s="139"/>
      <c r="PGA78" s="139"/>
      <c r="PGB78" s="139"/>
      <c r="PGC78" s="139"/>
      <c r="PGD78" s="139"/>
      <c r="PGE78" s="139"/>
      <c r="PGF78" s="139"/>
      <c r="PGG78" s="139"/>
      <c r="PGH78" s="139"/>
      <c r="PGI78" s="139"/>
      <c r="PGJ78" s="139"/>
      <c r="PGK78" s="139"/>
      <c r="PGL78" s="139"/>
      <c r="PGM78" s="139"/>
      <c r="PGN78" s="139"/>
      <c r="PGO78" s="139"/>
      <c r="PGP78" s="139"/>
      <c r="PGQ78" s="139"/>
      <c r="PGR78" s="139"/>
      <c r="PGS78" s="139"/>
      <c r="PGT78" s="139"/>
      <c r="PGU78" s="139"/>
      <c r="PGV78" s="139"/>
      <c r="PGW78" s="139"/>
      <c r="PGX78" s="139"/>
      <c r="PGY78" s="139"/>
      <c r="PGZ78" s="139"/>
      <c r="PHA78" s="139"/>
      <c r="PHB78" s="139"/>
      <c r="PHC78" s="139"/>
      <c r="PHD78" s="139"/>
      <c r="PHE78" s="139"/>
      <c r="PHF78" s="139"/>
      <c r="PHG78" s="139"/>
      <c r="PHH78" s="139"/>
      <c r="PHI78" s="139"/>
      <c r="PHJ78" s="139"/>
      <c r="PHK78" s="139"/>
      <c r="PHL78" s="139"/>
      <c r="PHM78" s="139"/>
      <c r="PHN78" s="139"/>
      <c r="PHO78" s="139"/>
      <c r="PHP78" s="139"/>
      <c r="PHQ78" s="139"/>
      <c r="PHR78" s="139"/>
      <c r="PHS78" s="139"/>
      <c r="PHT78" s="139"/>
      <c r="PHU78" s="139"/>
      <c r="PHV78" s="139"/>
      <c r="PHW78" s="139"/>
      <c r="PHX78" s="139"/>
      <c r="PHY78" s="139"/>
      <c r="PHZ78" s="139"/>
      <c r="PIA78" s="139"/>
      <c r="PIB78" s="139"/>
      <c r="PIC78" s="139"/>
      <c r="PID78" s="139"/>
      <c r="PIE78" s="139"/>
      <c r="PIF78" s="139"/>
      <c r="PIG78" s="139"/>
      <c r="PIH78" s="139"/>
      <c r="PII78" s="139"/>
      <c r="PIJ78" s="139"/>
      <c r="PIK78" s="139"/>
      <c r="PIL78" s="139"/>
      <c r="PIM78" s="139"/>
      <c r="PIN78" s="139"/>
      <c r="PIO78" s="139"/>
      <c r="PIP78" s="139"/>
      <c r="PIQ78" s="139"/>
      <c r="PIR78" s="139"/>
      <c r="PIS78" s="139"/>
      <c r="PIT78" s="139"/>
      <c r="PIU78" s="139"/>
      <c r="PIV78" s="139"/>
      <c r="PIW78" s="139"/>
      <c r="PIX78" s="139"/>
      <c r="PIY78" s="139"/>
      <c r="PIZ78" s="139"/>
      <c r="PJA78" s="139"/>
      <c r="PJB78" s="139"/>
      <c r="PJC78" s="139"/>
      <c r="PJD78" s="139"/>
      <c r="PJE78" s="139"/>
      <c r="PJF78" s="139"/>
      <c r="PJG78" s="139"/>
      <c r="PJH78" s="139"/>
      <c r="PJI78" s="139"/>
      <c r="PJJ78" s="139"/>
      <c r="PJK78" s="139"/>
      <c r="PJL78" s="139"/>
      <c r="PJM78" s="139"/>
      <c r="PJN78" s="139"/>
      <c r="PJO78" s="139"/>
      <c r="PJP78" s="139"/>
      <c r="PJQ78" s="139"/>
      <c r="PJR78" s="139"/>
      <c r="PJS78" s="139"/>
      <c r="PJT78" s="139"/>
      <c r="PJU78" s="139"/>
      <c r="PJV78" s="139"/>
      <c r="PJW78" s="139"/>
      <c r="PJX78" s="139"/>
      <c r="PJY78" s="139"/>
      <c r="PJZ78" s="139"/>
      <c r="PKA78" s="139"/>
      <c r="PKB78" s="139"/>
      <c r="PKC78" s="139"/>
      <c r="PKD78" s="139"/>
      <c r="PKE78" s="139"/>
      <c r="PKF78" s="139"/>
      <c r="PKG78" s="139"/>
      <c r="PKH78" s="139"/>
      <c r="PKI78" s="139"/>
      <c r="PKJ78" s="139"/>
      <c r="PKK78" s="139"/>
      <c r="PKL78" s="139"/>
      <c r="PKM78" s="139"/>
      <c r="PKN78" s="139"/>
      <c r="PKO78" s="139"/>
      <c r="PKP78" s="139"/>
      <c r="PKQ78" s="139"/>
      <c r="PKR78" s="139"/>
      <c r="PKS78" s="139"/>
      <c r="PKT78" s="139"/>
      <c r="PKU78" s="139"/>
      <c r="PKV78" s="139"/>
      <c r="PKW78" s="139"/>
      <c r="PKX78" s="139"/>
      <c r="PKY78" s="139"/>
      <c r="PKZ78" s="139"/>
      <c r="PLA78" s="139"/>
      <c r="PLB78" s="139"/>
      <c r="PLC78" s="139"/>
      <c r="PLD78" s="139"/>
      <c r="PLE78" s="139"/>
      <c r="PLF78" s="139"/>
      <c r="PLG78" s="139"/>
      <c r="PLH78" s="139"/>
      <c r="PLI78" s="139"/>
      <c r="PLJ78" s="139"/>
      <c r="PLK78" s="139"/>
      <c r="PLL78" s="139"/>
      <c r="PLM78" s="139"/>
      <c r="PLN78" s="139"/>
      <c r="PLO78" s="139"/>
      <c r="PLP78" s="139"/>
      <c r="PLQ78" s="139"/>
      <c r="PLR78" s="139"/>
      <c r="PLS78" s="139"/>
      <c r="PLT78" s="139"/>
      <c r="PLU78" s="139"/>
      <c r="PLV78" s="139"/>
      <c r="PLW78" s="139"/>
      <c r="PLX78" s="139"/>
      <c r="PLY78" s="139"/>
      <c r="PLZ78" s="139"/>
      <c r="PMA78" s="139"/>
      <c r="PMB78" s="139"/>
      <c r="PMC78" s="139"/>
      <c r="PMD78" s="139"/>
      <c r="PME78" s="139"/>
      <c r="PMF78" s="139"/>
      <c r="PMG78" s="139"/>
      <c r="PMH78" s="139"/>
      <c r="PMI78" s="139"/>
      <c r="PMJ78" s="139"/>
      <c r="PMK78" s="139"/>
      <c r="PML78" s="139"/>
      <c r="PMM78" s="139"/>
      <c r="PMN78" s="139"/>
      <c r="PMO78" s="139"/>
      <c r="PMP78" s="139"/>
      <c r="PMQ78" s="139"/>
      <c r="PMR78" s="139"/>
      <c r="PMS78" s="139"/>
      <c r="PMT78" s="139"/>
      <c r="PMU78" s="139"/>
      <c r="PMV78" s="139"/>
      <c r="PMW78" s="139"/>
      <c r="PMX78" s="139"/>
      <c r="PMY78" s="139"/>
      <c r="PMZ78" s="139"/>
      <c r="PNA78" s="139"/>
      <c r="PNB78" s="139"/>
      <c r="PNC78" s="139"/>
      <c r="PND78" s="139"/>
      <c r="PNE78" s="139"/>
      <c r="PNF78" s="139"/>
      <c r="PNG78" s="139"/>
      <c r="PNH78" s="139"/>
      <c r="PNI78" s="139"/>
      <c r="PNJ78" s="139"/>
      <c r="PNK78" s="139"/>
      <c r="PNL78" s="139"/>
      <c r="PNM78" s="139"/>
      <c r="PNN78" s="139"/>
      <c r="PNO78" s="139"/>
      <c r="PNP78" s="139"/>
      <c r="PNQ78" s="139"/>
      <c r="PNR78" s="139"/>
      <c r="PNS78" s="139"/>
      <c r="PNT78" s="139"/>
      <c r="PNU78" s="139"/>
      <c r="PNV78" s="139"/>
      <c r="PNW78" s="139"/>
      <c r="PNX78" s="139"/>
      <c r="PNY78" s="139"/>
      <c r="PNZ78" s="139"/>
      <c r="POA78" s="139"/>
      <c r="POB78" s="139"/>
      <c r="POC78" s="139"/>
      <c r="POD78" s="139"/>
      <c r="POE78" s="139"/>
      <c r="POF78" s="139"/>
      <c r="POG78" s="139"/>
      <c r="POH78" s="139"/>
      <c r="POI78" s="139"/>
      <c r="POJ78" s="139"/>
      <c r="POK78" s="139"/>
      <c r="POL78" s="139"/>
      <c r="POM78" s="139"/>
      <c r="PON78" s="139"/>
      <c r="POO78" s="139"/>
      <c r="POP78" s="139"/>
      <c r="POQ78" s="139"/>
      <c r="POR78" s="139"/>
      <c r="POS78" s="139"/>
      <c r="POT78" s="139"/>
      <c r="POU78" s="139"/>
      <c r="POV78" s="139"/>
      <c r="POW78" s="139"/>
      <c r="POX78" s="139"/>
      <c r="POY78" s="139"/>
      <c r="POZ78" s="139"/>
      <c r="PPA78" s="139"/>
      <c r="PPB78" s="139"/>
      <c r="PPC78" s="139"/>
      <c r="PPD78" s="139"/>
      <c r="PPE78" s="139"/>
      <c r="PPF78" s="139"/>
      <c r="PPG78" s="139"/>
      <c r="PPH78" s="139"/>
      <c r="PPI78" s="139"/>
      <c r="PPJ78" s="139"/>
      <c r="PPK78" s="139"/>
      <c r="PPL78" s="139"/>
      <c r="PPM78" s="139"/>
      <c r="PPN78" s="139"/>
      <c r="PPO78" s="139"/>
      <c r="PPP78" s="139"/>
      <c r="PPQ78" s="139"/>
      <c r="PPR78" s="139"/>
      <c r="PPS78" s="139"/>
      <c r="PPT78" s="139"/>
      <c r="PPU78" s="139"/>
      <c r="PPV78" s="139"/>
      <c r="PPW78" s="139"/>
      <c r="PPX78" s="139"/>
      <c r="PPY78" s="139"/>
      <c r="PPZ78" s="139"/>
      <c r="PQA78" s="139"/>
      <c r="PQB78" s="139"/>
      <c r="PQC78" s="139"/>
      <c r="PQD78" s="139"/>
      <c r="PQE78" s="139"/>
      <c r="PQF78" s="139"/>
      <c r="PQG78" s="139"/>
      <c r="PQH78" s="139"/>
      <c r="PQI78" s="139"/>
      <c r="PQJ78" s="139"/>
      <c r="PQK78" s="139"/>
      <c r="PQL78" s="139"/>
      <c r="PQM78" s="139"/>
      <c r="PQN78" s="139"/>
      <c r="PQO78" s="139"/>
      <c r="PQP78" s="139"/>
      <c r="PQQ78" s="139"/>
      <c r="PQR78" s="139"/>
      <c r="PQS78" s="139"/>
      <c r="PQT78" s="139"/>
      <c r="PQU78" s="139"/>
      <c r="PQV78" s="139"/>
      <c r="PQW78" s="139"/>
      <c r="PQX78" s="139"/>
      <c r="PQY78" s="139"/>
      <c r="PQZ78" s="139"/>
      <c r="PRA78" s="139"/>
      <c r="PRB78" s="139"/>
      <c r="PRC78" s="139"/>
      <c r="PRD78" s="139"/>
      <c r="PRE78" s="139"/>
      <c r="PRF78" s="139"/>
      <c r="PRG78" s="139"/>
      <c r="PRH78" s="139"/>
      <c r="PRI78" s="139"/>
      <c r="PRJ78" s="139"/>
      <c r="PRK78" s="139"/>
      <c r="PRL78" s="139"/>
      <c r="PRM78" s="139"/>
      <c r="PRN78" s="139"/>
      <c r="PRO78" s="139"/>
      <c r="PRP78" s="139"/>
      <c r="PRQ78" s="139"/>
      <c r="PRR78" s="139"/>
      <c r="PRS78" s="139"/>
      <c r="PRT78" s="139"/>
      <c r="PRU78" s="139"/>
      <c r="PRV78" s="139"/>
      <c r="PRW78" s="139"/>
      <c r="PRX78" s="139"/>
      <c r="PRY78" s="139"/>
      <c r="PRZ78" s="139"/>
      <c r="PSA78" s="139"/>
      <c r="PSB78" s="139"/>
      <c r="PSC78" s="139"/>
      <c r="PSD78" s="139"/>
      <c r="PSE78" s="139"/>
      <c r="PSF78" s="139"/>
      <c r="PSG78" s="139"/>
      <c r="PSH78" s="139"/>
      <c r="PSI78" s="139"/>
      <c r="PSJ78" s="139"/>
      <c r="PSK78" s="139"/>
      <c r="PSL78" s="139"/>
      <c r="PSM78" s="139"/>
      <c r="PSN78" s="139"/>
      <c r="PSO78" s="139"/>
      <c r="PSP78" s="139"/>
      <c r="PSQ78" s="139"/>
      <c r="PSR78" s="139"/>
      <c r="PSS78" s="139"/>
      <c r="PST78" s="139"/>
      <c r="PSU78" s="139"/>
      <c r="PSV78" s="139"/>
      <c r="PSW78" s="139"/>
      <c r="PSX78" s="139"/>
      <c r="PSY78" s="139"/>
      <c r="PSZ78" s="139"/>
      <c r="PTA78" s="139"/>
      <c r="PTB78" s="139"/>
      <c r="PTC78" s="139"/>
      <c r="PTD78" s="139"/>
      <c r="PTE78" s="139"/>
      <c r="PTF78" s="139"/>
      <c r="PTG78" s="139"/>
      <c r="PTH78" s="139"/>
      <c r="PTI78" s="139"/>
      <c r="PTJ78" s="139"/>
      <c r="PTK78" s="139"/>
      <c r="PTL78" s="139"/>
      <c r="PTM78" s="139"/>
      <c r="PTN78" s="139"/>
      <c r="PTO78" s="139"/>
      <c r="PTP78" s="139"/>
      <c r="PTQ78" s="139"/>
      <c r="PTR78" s="139"/>
      <c r="PTS78" s="139"/>
      <c r="PTT78" s="139"/>
      <c r="PTU78" s="139"/>
      <c r="PTV78" s="139"/>
      <c r="PTW78" s="139"/>
      <c r="PTX78" s="139"/>
      <c r="PTY78" s="139"/>
      <c r="PTZ78" s="139"/>
      <c r="PUA78" s="139"/>
      <c r="PUB78" s="139"/>
      <c r="PUC78" s="139"/>
      <c r="PUD78" s="139"/>
      <c r="PUE78" s="139"/>
      <c r="PUF78" s="139"/>
      <c r="PUG78" s="139"/>
      <c r="PUH78" s="139"/>
      <c r="PUI78" s="139"/>
      <c r="PUJ78" s="139"/>
      <c r="PUK78" s="139"/>
      <c r="PUL78" s="139"/>
      <c r="PUM78" s="139"/>
      <c r="PUN78" s="139"/>
      <c r="PUO78" s="139"/>
      <c r="PUP78" s="139"/>
      <c r="PUQ78" s="139"/>
      <c r="PUR78" s="139"/>
      <c r="PUS78" s="139"/>
      <c r="PUT78" s="139"/>
      <c r="PUU78" s="139"/>
      <c r="PUV78" s="139"/>
      <c r="PUW78" s="139"/>
      <c r="PUX78" s="139"/>
      <c r="PUY78" s="139"/>
      <c r="PUZ78" s="139"/>
      <c r="PVA78" s="139"/>
      <c r="PVB78" s="139"/>
      <c r="PVC78" s="139"/>
      <c r="PVD78" s="139"/>
      <c r="PVE78" s="139"/>
      <c r="PVF78" s="139"/>
      <c r="PVG78" s="139"/>
      <c r="PVH78" s="139"/>
      <c r="PVI78" s="139"/>
      <c r="PVJ78" s="139"/>
      <c r="PVK78" s="139"/>
      <c r="PVL78" s="139"/>
      <c r="PVM78" s="139"/>
      <c r="PVN78" s="139"/>
      <c r="PVO78" s="139"/>
      <c r="PVP78" s="139"/>
      <c r="PVQ78" s="139"/>
      <c r="PVR78" s="139"/>
      <c r="PVS78" s="139"/>
      <c r="PVT78" s="139"/>
      <c r="PVU78" s="139"/>
      <c r="PVV78" s="139"/>
      <c r="PVW78" s="139"/>
      <c r="PVX78" s="139"/>
      <c r="PVY78" s="139"/>
      <c r="PVZ78" s="139"/>
      <c r="PWA78" s="139"/>
      <c r="PWB78" s="139"/>
      <c r="PWC78" s="139"/>
      <c r="PWD78" s="139"/>
      <c r="PWE78" s="139"/>
      <c r="PWF78" s="139"/>
      <c r="PWG78" s="139"/>
      <c r="PWH78" s="139"/>
      <c r="PWI78" s="139"/>
      <c r="PWJ78" s="139"/>
      <c r="PWK78" s="139"/>
      <c r="PWL78" s="139"/>
      <c r="PWM78" s="139"/>
      <c r="PWN78" s="139"/>
      <c r="PWO78" s="139"/>
      <c r="PWP78" s="139"/>
      <c r="PWQ78" s="139"/>
      <c r="PWR78" s="139"/>
      <c r="PWS78" s="139"/>
      <c r="PWT78" s="139"/>
      <c r="PWU78" s="139"/>
      <c r="PWV78" s="139"/>
      <c r="PWW78" s="139"/>
      <c r="PWX78" s="139"/>
      <c r="PWY78" s="139"/>
      <c r="PWZ78" s="139"/>
      <c r="PXA78" s="139"/>
      <c r="PXB78" s="139"/>
      <c r="PXC78" s="139"/>
      <c r="PXD78" s="139"/>
      <c r="PXE78" s="139"/>
      <c r="PXF78" s="139"/>
      <c r="PXG78" s="139"/>
      <c r="PXH78" s="139"/>
      <c r="PXI78" s="139"/>
      <c r="PXJ78" s="139"/>
      <c r="PXK78" s="139"/>
      <c r="PXL78" s="139"/>
      <c r="PXM78" s="139"/>
      <c r="PXN78" s="139"/>
      <c r="PXO78" s="139"/>
      <c r="PXP78" s="139"/>
      <c r="PXQ78" s="139"/>
      <c r="PXR78" s="139"/>
      <c r="PXS78" s="139"/>
      <c r="PXT78" s="139"/>
      <c r="PXU78" s="139"/>
      <c r="PXV78" s="139"/>
      <c r="PXW78" s="139"/>
      <c r="PXX78" s="139"/>
      <c r="PXY78" s="139"/>
      <c r="PXZ78" s="139"/>
      <c r="PYA78" s="139"/>
      <c r="PYB78" s="139"/>
      <c r="PYC78" s="139"/>
      <c r="PYD78" s="139"/>
      <c r="PYE78" s="139"/>
      <c r="PYF78" s="139"/>
      <c r="PYG78" s="139"/>
      <c r="PYH78" s="139"/>
      <c r="PYI78" s="139"/>
      <c r="PYJ78" s="139"/>
      <c r="PYK78" s="139"/>
      <c r="PYL78" s="139"/>
      <c r="PYM78" s="139"/>
      <c r="PYN78" s="139"/>
      <c r="PYO78" s="139"/>
      <c r="PYP78" s="139"/>
      <c r="PYQ78" s="139"/>
      <c r="PYR78" s="139"/>
      <c r="PYS78" s="139"/>
      <c r="PYT78" s="139"/>
      <c r="PYU78" s="139"/>
      <c r="PYV78" s="139"/>
      <c r="PYW78" s="139"/>
      <c r="PYX78" s="139"/>
      <c r="PYY78" s="139"/>
      <c r="PYZ78" s="139"/>
      <c r="PZA78" s="139"/>
      <c r="PZB78" s="139"/>
      <c r="PZC78" s="139"/>
      <c r="PZD78" s="139"/>
      <c r="PZE78" s="139"/>
      <c r="PZF78" s="139"/>
      <c r="PZG78" s="139"/>
      <c r="PZH78" s="139"/>
      <c r="PZI78" s="139"/>
      <c r="PZJ78" s="139"/>
      <c r="PZK78" s="139"/>
      <c r="PZL78" s="139"/>
      <c r="PZM78" s="139"/>
      <c r="PZN78" s="139"/>
      <c r="PZO78" s="139"/>
      <c r="PZP78" s="139"/>
      <c r="PZQ78" s="139"/>
      <c r="PZR78" s="139"/>
      <c r="PZS78" s="139"/>
      <c r="PZT78" s="139"/>
      <c r="PZU78" s="139"/>
      <c r="PZV78" s="139"/>
      <c r="PZW78" s="139"/>
      <c r="PZX78" s="139"/>
      <c r="PZY78" s="139"/>
      <c r="PZZ78" s="139"/>
      <c r="QAA78" s="139"/>
      <c r="QAB78" s="139"/>
      <c r="QAC78" s="139"/>
      <c r="QAD78" s="139"/>
      <c r="QAE78" s="139"/>
      <c r="QAF78" s="139"/>
      <c r="QAG78" s="139"/>
      <c r="QAH78" s="139"/>
      <c r="QAI78" s="139"/>
      <c r="QAJ78" s="139"/>
      <c r="QAK78" s="139"/>
      <c r="QAL78" s="139"/>
      <c r="QAM78" s="139"/>
      <c r="QAN78" s="139"/>
      <c r="QAO78" s="139"/>
      <c r="QAP78" s="139"/>
      <c r="QAQ78" s="139"/>
      <c r="QAR78" s="139"/>
      <c r="QAS78" s="139"/>
      <c r="QAT78" s="139"/>
      <c r="QAU78" s="139"/>
      <c r="QAV78" s="139"/>
      <c r="QAW78" s="139"/>
      <c r="QAX78" s="139"/>
      <c r="QAY78" s="139"/>
      <c r="QAZ78" s="139"/>
      <c r="QBA78" s="139"/>
      <c r="QBB78" s="139"/>
      <c r="QBC78" s="139"/>
      <c r="QBD78" s="139"/>
      <c r="QBE78" s="139"/>
      <c r="QBF78" s="139"/>
      <c r="QBG78" s="139"/>
      <c r="QBH78" s="139"/>
      <c r="QBI78" s="139"/>
      <c r="QBJ78" s="139"/>
      <c r="QBK78" s="139"/>
      <c r="QBL78" s="139"/>
      <c r="QBM78" s="139"/>
      <c r="QBN78" s="139"/>
      <c r="QBO78" s="139"/>
      <c r="QBP78" s="139"/>
      <c r="QBQ78" s="139"/>
      <c r="QBR78" s="139"/>
      <c r="QBS78" s="139"/>
      <c r="QBT78" s="139"/>
      <c r="QBU78" s="139"/>
      <c r="QBV78" s="139"/>
      <c r="QBW78" s="139"/>
      <c r="QBX78" s="139"/>
      <c r="QBY78" s="139"/>
      <c r="QBZ78" s="139"/>
      <c r="QCA78" s="139"/>
      <c r="QCB78" s="139"/>
      <c r="QCC78" s="139"/>
      <c r="QCD78" s="139"/>
      <c r="QCE78" s="139"/>
      <c r="QCF78" s="139"/>
      <c r="QCG78" s="139"/>
      <c r="QCH78" s="139"/>
      <c r="QCI78" s="139"/>
      <c r="QCJ78" s="139"/>
      <c r="QCK78" s="139"/>
      <c r="QCL78" s="139"/>
      <c r="QCM78" s="139"/>
      <c r="QCN78" s="139"/>
      <c r="QCO78" s="139"/>
      <c r="QCP78" s="139"/>
      <c r="QCQ78" s="139"/>
      <c r="QCR78" s="139"/>
      <c r="QCS78" s="139"/>
      <c r="QCT78" s="139"/>
      <c r="QCU78" s="139"/>
      <c r="QCV78" s="139"/>
      <c r="QCW78" s="139"/>
      <c r="QCX78" s="139"/>
      <c r="QCY78" s="139"/>
      <c r="QCZ78" s="139"/>
      <c r="QDA78" s="139"/>
      <c r="QDB78" s="139"/>
      <c r="QDC78" s="139"/>
      <c r="QDD78" s="139"/>
      <c r="QDE78" s="139"/>
      <c r="QDF78" s="139"/>
      <c r="QDG78" s="139"/>
      <c r="QDH78" s="139"/>
      <c r="QDI78" s="139"/>
      <c r="QDJ78" s="139"/>
      <c r="QDK78" s="139"/>
      <c r="QDL78" s="139"/>
      <c r="QDM78" s="139"/>
      <c r="QDN78" s="139"/>
      <c r="QDO78" s="139"/>
      <c r="QDP78" s="139"/>
      <c r="QDQ78" s="139"/>
      <c r="QDR78" s="139"/>
      <c r="QDS78" s="139"/>
      <c r="QDT78" s="139"/>
      <c r="QDU78" s="139"/>
      <c r="QDV78" s="139"/>
      <c r="QDW78" s="139"/>
      <c r="QDX78" s="139"/>
      <c r="QDY78" s="139"/>
      <c r="QDZ78" s="139"/>
      <c r="QEA78" s="139"/>
      <c r="QEB78" s="139"/>
      <c r="QEC78" s="139"/>
      <c r="QED78" s="139"/>
      <c r="QEE78" s="139"/>
      <c r="QEF78" s="139"/>
      <c r="QEG78" s="139"/>
      <c r="QEH78" s="139"/>
      <c r="QEI78" s="139"/>
      <c r="QEJ78" s="139"/>
      <c r="QEK78" s="139"/>
      <c r="QEL78" s="139"/>
      <c r="QEM78" s="139"/>
      <c r="QEN78" s="139"/>
      <c r="QEO78" s="139"/>
      <c r="QEP78" s="139"/>
      <c r="QEQ78" s="139"/>
      <c r="QER78" s="139"/>
      <c r="QES78" s="139"/>
      <c r="QET78" s="139"/>
      <c r="QEU78" s="139"/>
      <c r="QEV78" s="139"/>
      <c r="QEW78" s="139"/>
      <c r="QEX78" s="139"/>
      <c r="QEY78" s="139"/>
      <c r="QEZ78" s="139"/>
      <c r="QFA78" s="139"/>
      <c r="QFB78" s="139"/>
      <c r="QFC78" s="139"/>
      <c r="QFD78" s="139"/>
      <c r="QFE78" s="139"/>
      <c r="QFF78" s="139"/>
      <c r="QFG78" s="139"/>
      <c r="QFH78" s="139"/>
      <c r="QFI78" s="139"/>
      <c r="QFJ78" s="139"/>
      <c r="QFK78" s="139"/>
      <c r="QFL78" s="139"/>
      <c r="QFM78" s="139"/>
      <c r="QFN78" s="139"/>
      <c r="QFO78" s="139"/>
      <c r="QFP78" s="139"/>
      <c r="QFQ78" s="139"/>
      <c r="QFR78" s="139"/>
      <c r="QFS78" s="139"/>
      <c r="QFT78" s="139"/>
      <c r="QFU78" s="139"/>
      <c r="QFV78" s="139"/>
      <c r="QFW78" s="139"/>
      <c r="QFX78" s="139"/>
      <c r="QFY78" s="139"/>
      <c r="QFZ78" s="139"/>
      <c r="QGA78" s="139"/>
      <c r="QGB78" s="139"/>
      <c r="QGC78" s="139"/>
      <c r="QGD78" s="139"/>
      <c r="QGE78" s="139"/>
      <c r="QGF78" s="139"/>
      <c r="QGG78" s="139"/>
      <c r="QGH78" s="139"/>
      <c r="QGI78" s="139"/>
      <c r="QGJ78" s="139"/>
      <c r="QGK78" s="139"/>
      <c r="QGL78" s="139"/>
      <c r="QGM78" s="139"/>
      <c r="QGN78" s="139"/>
      <c r="QGO78" s="139"/>
      <c r="QGP78" s="139"/>
      <c r="QGQ78" s="139"/>
      <c r="QGR78" s="139"/>
      <c r="QGS78" s="139"/>
      <c r="QGT78" s="139"/>
      <c r="QGU78" s="139"/>
      <c r="QGV78" s="139"/>
      <c r="QGW78" s="139"/>
      <c r="QGX78" s="139"/>
      <c r="QGY78" s="139"/>
      <c r="QGZ78" s="139"/>
      <c r="QHA78" s="139"/>
      <c r="QHB78" s="139"/>
      <c r="QHC78" s="139"/>
      <c r="QHD78" s="139"/>
      <c r="QHE78" s="139"/>
      <c r="QHF78" s="139"/>
      <c r="QHG78" s="139"/>
      <c r="QHH78" s="139"/>
      <c r="QHI78" s="139"/>
      <c r="QHJ78" s="139"/>
      <c r="QHK78" s="139"/>
      <c r="QHL78" s="139"/>
      <c r="QHM78" s="139"/>
      <c r="QHN78" s="139"/>
      <c r="QHO78" s="139"/>
      <c r="QHP78" s="139"/>
      <c r="QHQ78" s="139"/>
      <c r="QHR78" s="139"/>
      <c r="QHS78" s="139"/>
      <c r="QHT78" s="139"/>
      <c r="QHU78" s="139"/>
      <c r="QHV78" s="139"/>
      <c r="QHW78" s="139"/>
      <c r="QHX78" s="139"/>
      <c r="QHY78" s="139"/>
      <c r="QHZ78" s="139"/>
      <c r="QIA78" s="139"/>
      <c r="QIB78" s="139"/>
      <c r="QIC78" s="139"/>
      <c r="QID78" s="139"/>
      <c r="QIE78" s="139"/>
      <c r="QIF78" s="139"/>
      <c r="QIG78" s="139"/>
      <c r="QIH78" s="139"/>
      <c r="QII78" s="139"/>
      <c r="QIJ78" s="139"/>
      <c r="QIK78" s="139"/>
      <c r="QIL78" s="139"/>
      <c r="QIM78" s="139"/>
      <c r="QIN78" s="139"/>
      <c r="QIO78" s="139"/>
      <c r="QIP78" s="139"/>
      <c r="QIQ78" s="139"/>
      <c r="QIR78" s="139"/>
      <c r="QIS78" s="139"/>
      <c r="QIT78" s="139"/>
      <c r="QIU78" s="139"/>
      <c r="QIV78" s="139"/>
      <c r="QIW78" s="139"/>
      <c r="QIX78" s="139"/>
      <c r="QIY78" s="139"/>
      <c r="QIZ78" s="139"/>
      <c r="QJA78" s="139"/>
      <c r="QJB78" s="139"/>
      <c r="QJC78" s="139"/>
      <c r="QJD78" s="139"/>
      <c r="QJE78" s="139"/>
      <c r="QJF78" s="139"/>
      <c r="QJG78" s="139"/>
      <c r="QJH78" s="139"/>
      <c r="QJI78" s="139"/>
      <c r="QJJ78" s="139"/>
      <c r="QJK78" s="139"/>
      <c r="QJL78" s="139"/>
      <c r="QJM78" s="139"/>
      <c r="QJN78" s="139"/>
      <c r="QJO78" s="139"/>
      <c r="QJP78" s="139"/>
      <c r="QJQ78" s="139"/>
      <c r="QJR78" s="139"/>
      <c r="QJS78" s="139"/>
      <c r="QJT78" s="139"/>
      <c r="QJU78" s="139"/>
      <c r="QJV78" s="139"/>
      <c r="QJW78" s="139"/>
      <c r="QJX78" s="139"/>
      <c r="QJY78" s="139"/>
      <c r="QJZ78" s="139"/>
      <c r="QKA78" s="139"/>
      <c r="QKB78" s="139"/>
      <c r="QKC78" s="139"/>
      <c r="QKD78" s="139"/>
      <c r="QKE78" s="139"/>
      <c r="QKF78" s="139"/>
      <c r="QKG78" s="139"/>
      <c r="QKH78" s="139"/>
      <c r="QKI78" s="139"/>
      <c r="QKJ78" s="139"/>
      <c r="QKK78" s="139"/>
      <c r="QKL78" s="139"/>
      <c r="QKM78" s="139"/>
      <c r="QKN78" s="139"/>
      <c r="QKO78" s="139"/>
      <c r="QKP78" s="139"/>
      <c r="QKQ78" s="139"/>
      <c r="QKR78" s="139"/>
      <c r="QKS78" s="139"/>
      <c r="QKT78" s="139"/>
      <c r="QKU78" s="139"/>
      <c r="QKV78" s="139"/>
      <c r="QKW78" s="139"/>
      <c r="QKX78" s="139"/>
      <c r="QKY78" s="139"/>
      <c r="QKZ78" s="139"/>
      <c r="QLA78" s="139"/>
      <c r="QLB78" s="139"/>
      <c r="QLC78" s="139"/>
      <c r="QLD78" s="139"/>
      <c r="QLE78" s="139"/>
      <c r="QLF78" s="139"/>
      <c r="QLG78" s="139"/>
      <c r="QLH78" s="139"/>
      <c r="QLI78" s="139"/>
      <c r="QLJ78" s="139"/>
      <c r="QLK78" s="139"/>
      <c r="QLL78" s="139"/>
      <c r="QLM78" s="139"/>
      <c r="QLN78" s="139"/>
      <c r="QLO78" s="139"/>
      <c r="QLP78" s="139"/>
      <c r="QLQ78" s="139"/>
      <c r="QLR78" s="139"/>
      <c r="QLS78" s="139"/>
      <c r="QLT78" s="139"/>
      <c r="QLU78" s="139"/>
      <c r="QLV78" s="139"/>
      <c r="QLW78" s="139"/>
      <c r="QLX78" s="139"/>
      <c r="QLY78" s="139"/>
      <c r="QLZ78" s="139"/>
      <c r="QMA78" s="139"/>
      <c r="QMB78" s="139"/>
      <c r="QMC78" s="139"/>
      <c r="QMD78" s="139"/>
      <c r="QME78" s="139"/>
      <c r="QMF78" s="139"/>
      <c r="QMG78" s="139"/>
      <c r="QMH78" s="139"/>
      <c r="QMI78" s="139"/>
      <c r="QMJ78" s="139"/>
      <c r="QMK78" s="139"/>
      <c r="QML78" s="139"/>
      <c r="QMM78" s="139"/>
      <c r="QMN78" s="139"/>
      <c r="QMO78" s="139"/>
      <c r="QMP78" s="139"/>
      <c r="QMQ78" s="139"/>
      <c r="QMR78" s="139"/>
      <c r="QMS78" s="139"/>
      <c r="QMT78" s="139"/>
      <c r="QMU78" s="139"/>
      <c r="QMV78" s="139"/>
      <c r="QMW78" s="139"/>
      <c r="QMX78" s="139"/>
      <c r="QMY78" s="139"/>
      <c r="QMZ78" s="139"/>
      <c r="QNA78" s="139"/>
      <c r="QNB78" s="139"/>
      <c r="QNC78" s="139"/>
      <c r="QND78" s="139"/>
      <c r="QNE78" s="139"/>
      <c r="QNF78" s="139"/>
      <c r="QNG78" s="139"/>
      <c r="QNH78" s="139"/>
      <c r="QNI78" s="139"/>
      <c r="QNJ78" s="139"/>
      <c r="QNK78" s="139"/>
      <c r="QNL78" s="139"/>
      <c r="QNM78" s="139"/>
      <c r="QNN78" s="139"/>
      <c r="QNO78" s="139"/>
      <c r="QNP78" s="139"/>
      <c r="QNQ78" s="139"/>
      <c r="QNR78" s="139"/>
      <c r="QNS78" s="139"/>
      <c r="QNT78" s="139"/>
      <c r="QNU78" s="139"/>
      <c r="QNV78" s="139"/>
      <c r="QNW78" s="139"/>
      <c r="QNX78" s="139"/>
      <c r="QNY78" s="139"/>
      <c r="QNZ78" s="139"/>
      <c r="QOA78" s="139"/>
      <c r="QOB78" s="139"/>
      <c r="QOC78" s="139"/>
      <c r="QOD78" s="139"/>
      <c r="QOE78" s="139"/>
      <c r="QOF78" s="139"/>
      <c r="QOG78" s="139"/>
      <c r="QOH78" s="139"/>
      <c r="QOI78" s="139"/>
      <c r="QOJ78" s="139"/>
      <c r="QOK78" s="139"/>
      <c r="QOL78" s="139"/>
      <c r="QOM78" s="139"/>
      <c r="QON78" s="139"/>
      <c r="QOO78" s="139"/>
      <c r="QOP78" s="139"/>
      <c r="QOQ78" s="139"/>
      <c r="QOR78" s="139"/>
      <c r="QOS78" s="139"/>
      <c r="QOT78" s="139"/>
      <c r="QOU78" s="139"/>
      <c r="QOV78" s="139"/>
      <c r="QOW78" s="139"/>
      <c r="QOX78" s="139"/>
      <c r="QOY78" s="139"/>
      <c r="QOZ78" s="139"/>
      <c r="QPA78" s="139"/>
      <c r="QPB78" s="139"/>
      <c r="QPC78" s="139"/>
      <c r="QPD78" s="139"/>
      <c r="QPE78" s="139"/>
      <c r="QPF78" s="139"/>
      <c r="QPG78" s="139"/>
      <c r="QPH78" s="139"/>
      <c r="QPI78" s="139"/>
      <c r="QPJ78" s="139"/>
      <c r="QPK78" s="139"/>
      <c r="QPL78" s="139"/>
      <c r="QPM78" s="139"/>
      <c r="QPN78" s="139"/>
      <c r="QPO78" s="139"/>
      <c r="QPP78" s="139"/>
      <c r="QPQ78" s="139"/>
      <c r="QPR78" s="139"/>
      <c r="QPS78" s="139"/>
      <c r="QPT78" s="139"/>
      <c r="QPU78" s="139"/>
      <c r="QPV78" s="139"/>
      <c r="QPW78" s="139"/>
      <c r="QPX78" s="139"/>
      <c r="QPY78" s="139"/>
      <c r="QPZ78" s="139"/>
      <c r="QQA78" s="139"/>
      <c r="QQB78" s="139"/>
      <c r="QQC78" s="139"/>
      <c r="QQD78" s="139"/>
      <c r="QQE78" s="139"/>
      <c r="QQF78" s="139"/>
      <c r="QQG78" s="139"/>
      <c r="QQH78" s="139"/>
      <c r="QQI78" s="139"/>
      <c r="QQJ78" s="139"/>
      <c r="QQK78" s="139"/>
      <c r="QQL78" s="139"/>
      <c r="QQM78" s="139"/>
      <c r="QQN78" s="139"/>
      <c r="QQO78" s="139"/>
      <c r="QQP78" s="139"/>
      <c r="QQQ78" s="139"/>
      <c r="QQR78" s="139"/>
      <c r="QQS78" s="139"/>
      <c r="QQT78" s="139"/>
      <c r="QQU78" s="139"/>
      <c r="QQV78" s="139"/>
      <c r="QQW78" s="139"/>
      <c r="QQX78" s="139"/>
      <c r="QQY78" s="139"/>
      <c r="QQZ78" s="139"/>
      <c r="QRA78" s="139"/>
      <c r="QRB78" s="139"/>
      <c r="QRC78" s="139"/>
      <c r="QRD78" s="139"/>
      <c r="QRE78" s="139"/>
      <c r="QRF78" s="139"/>
      <c r="QRG78" s="139"/>
      <c r="QRH78" s="139"/>
      <c r="QRI78" s="139"/>
      <c r="QRJ78" s="139"/>
      <c r="QRK78" s="139"/>
      <c r="QRL78" s="139"/>
      <c r="QRM78" s="139"/>
      <c r="QRN78" s="139"/>
      <c r="QRO78" s="139"/>
      <c r="QRP78" s="139"/>
      <c r="QRQ78" s="139"/>
      <c r="QRR78" s="139"/>
      <c r="QRS78" s="139"/>
      <c r="QRT78" s="139"/>
      <c r="QRU78" s="139"/>
      <c r="QRV78" s="139"/>
      <c r="QRW78" s="139"/>
      <c r="QRX78" s="139"/>
      <c r="QRY78" s="139"/>
      <c r="QRZ78" s="139"/>
      <c r="QSA78" s="139"/>
      <c r="QSB78" s="139"/>
      <c r="QSC78" s="139"/>
      <c r="QSD78" s="139"/>
      <c r="QSE78" s="139"/>
      <c r="QSF78" s="139"/>
      <c r="QSG78" s="139"/>
      <c r="QSH78" s="139"/>
      <c r="QSI78" s="139"/>
      <c r="QSJ78" s="139"/>
      <c r="QSK78" s="139"/>
      <c r="QSL78" s="139"/>
      <c r="QSM78" s="139"/>
      <c r="QSN78" s="139"/>
      <c r="QSO78" s="139"/>
      <c r="QSP78" s="139"/>
      <c r="QSQ78" s="139"/>
      <c r="QSR78" s="139"/>
      <c r="QSS78" s="139"/>
      <c r="QST78" s="139"/>
      <c r="QSU78" s="139"/>
      <c r="QSV78" s="139"/>
      <c r="QSW78" s="139"/>
      <c r="QSX78" s="139"/>
      <c r="QSY78" s="139"/>
      <c r="QSZ78" s="139"/>
      <c r="QTA78" s="139"/>
      <c r="QTB78" s="139"/>
      <c r="QTC78" s="139"/>
      <c r="QTD78" s="139"/>
      <c r="QTE78" s="139"/>
      <c r="QTF78" s="139"/>
      <c r="QTG78" s="139"/>
      <c r="QTH78" s="139"/>
      <c r="QTI78" s="139"/>
      <c r="QTJ78" s="139"/>
      <c r="QTK78" s="139"/>
      <c r="QTL78" s="139"/>
      <c r="QTM78" s="139"/>
      <c r="QTN78" s="139"/>
      <c r="QTO78" s="139"/>
      <c r="QTP78" s="139"/>
      <c r="QTQ78" s="139"/>
      <c r="QTR78" s="139"/>
      <c r="QTS78" s="139"/>
      <c r="QTT78" s="139"/>
      <c r="QTU78" s="139"/>
      <c r="QTV78" s="139"/>
      <c r="QTW78" s="139"/>
      <c r="QTX78" s="139"/>
      <c r="QTY78" s="139"/>
      <c r="QTZ78" s="139"/>
      <c r="QUA78" s="139"/>
      <c r="QUB78" s="139"/>
      <c r="QUC78" s="139"/>
      <c r="QUD78" s="139"/>
      <c r="QUE78" s="139"/>
      <c r="QUF78" s="139"/>
      <c r="QUG78" s="139"/>
      <c r="QUH78" s="139"/>
      <c r="QUI78" s="139"/>
      <c r="QUJ78" s="139"/>
      <c r="QUK78" s="139"/>
      <c r="QUL78" s="139"/>
      <c r="QUM78" s="139"/>
      <c r="QUN78" s="139"/>
      <c r="QUO78" s="139"/>
      <c r="QUP78" s="139"/>
      <c r="QUQ78" s="139"/>
      <c r="QUR78" s="139"/>
      <c r="QUS78" s="139"/>
      <c r="QUT78" s="139"/>
      <c r="QUU78" s="139"/>
      <c r="QUV78" s="139"/>
      <c r="QUW78" s="139"/>
      <c r="QUX78" s="139"/>
      <c r="QUY78" s="139"/>
    </row>
    <row r="79" spans="2:12063" ht="18" customHeight="1">
      <c r="B79" s="122"/>
      <c r="C79" s="149"/>
      <c r="D79" s="125"/>
      <c r="E79" s="125"/>
      <c r="F79" s="125"/>
      <c r="G79" s="125"/>
      <c r="H79" s="150"/>
      <c r="I79" s="150"/>
      <c r="M79" s="150"/>
      <c r="N79" s="151"/>
      <c r="O79" s="151"/>
      <c r="P79" s="151"/>
      <c r="Q79" s="151"/>
      <c r="R79" s="152"/>
      <c r="S79" s="152"/>
      <c r="T79" s="152"/>
      <c r="U79" s="153"/>
      <c r="W79" s="133"/>
      <c r="X79" s="134"/>
      <c r="Y79" s="135"/>
      <c r="Z79" s="135"/>
      <c r="AA79" s="135"/>
    </row>
    <row r="80" spans="2:12063" ht="18" customHeight="1">
      <c r="B80" s="122"/>
      <c r="C80" s="342"/>
      <c r="D80" s="343"/>
      <c r="E80" s="343"/>
      <c r="F80" s="343"/>
      <c r="G80" s="343"/>
      <c r="H80" s="344"/>
      <c r="I80" s="345"/>
      <c r="M80" s="344"/>
      <c r="N80" s="346"/>
      <c r="O80" s="346"/>
      <c r="P80" s="346"/>
      <c r="Q80" s="346"/>
      <c r="R80" s="347"/>
      <c r="S80" s="347"/>
      <c r="T80" s="347"/>
      <c r="U80" s="348"/>
      <c r="W80" s="133"/>
      <c r="X80" s="349"/>
      <c r="Y80" s="135"/>
      <c r="Z80" s="135"/>
      <c r="AA80" s="135"/>
    </row>
    <row r="81" spans="3:27" s="101" customFormat="1" ht="39.75" customHeight="1">
      <c r="C81" s="102" t="s">
        <v>7</v>
      </c>
      <c r="D81" s="103" t="s">
        <v>299</v>
      </c>
      <c r="E81" s="103" t="s">
        <v>300</v>
      </c>
      <c r="F81" s="103"/>
      <c r="G81" s="103"/>
      <c r="H81" s="102" t="s">
        <v>301</v>
      </c>
      <c r="I81" s="102" t="s">
        <v>302</v>
      </c>
      <c r="J81" s="102" t="s">
        <v>6</v>
      </c>
      <c r="K81" s="102" t="s">
        <v>324</v>
      </c>
      <c r="L81" s="102" t="s">
        <v>488</v>
      </c>
      <c r="M81" s="102" t="s">
        <v>303</v>
      </c>
      <c r="N81" s="102" t="s">
        <v>304</v>
      </c>
      <c r="O81" s="102" t="s">
        <v>305</v>
      </c>
      <c r="P81" s="102" t="s">
        <v>12</v>
      </c>
      <c r="Q81" s="102" t="s">
        <v>306</v>
      </c>
      <c r="R81" s="104" t="s">
        <v>14</v>
      </c>
      <c r="S81" s="105" t="s">
        <v>307</v>
      </c>
      <c r="T81" s="105" t="s">
        <v>307</v>
      </c>
      <c r="U81" s="105" t="s">
        <v>307</v>
      </c>
      <c r="Y81" s="106" t="s">
        <v>308</v>
      </c>
      <c r="Z81" s="106"/>
      <c r="AA81" s="106"/>
    </row>
    <row r="82" spans="3:27" s="107" customFormat="1" ht="28.5" customHeight="1">
      <c r="C82" s="108" t="s">
        <v>2</v>
      </c>
      <c r="D82" s="109"/>
      <c r="E82" s="109"/>
      <c r="F82" s="109"/>
      <c r="G82" s="109"/>
      <c r="H82" s="110"/>
      <c r="I82" s="111">
        <f t="shared" ref="I82:K82" si="3">SUM(I83:I97)</f>
        <v>889982800</v>
      </c>
      <c r="J82" s="111">
        <f t="shared" si="3"/>
        <v>120472600</v>
      </c>
      <c r="K82" s="111">
        <f t="shared" si="3"/>
        <v>131112400</v>
      </c>
      <c r="L82" s="111">
        <f>SUM(L83:L97)</f>
        <v>62875353</v>
      </c>
      <c r="M82" s="111">
        <f>SUM(M83:M97)</f>
        <v>1078692447</v>
      </c>
      <c r="N82" s="111">
        <f t="shared" ref="N82:R82" si="4">SUM(N83:N97)</f>
        <v>0</v>
      </c>
      <c r="O82" s="111">
        <f t="shared" si="4"/>
        <v>0</v>
      </c>
      <c r="P82" s="111">
        <f t="shared" si="4"/>
        <v>0</v>
      </c>
      <c r="Q82" s="111">
        <f t="shared" si="4"/>
        <v>0</v>
      </c>
      <c r="R82" s="111">
        <f t="shared" si="4"/>
        <v>0</v>
      </c>
      <c r="S82" s="111">
        <v>5</v>
      </c>
      <c r="T82" s="111"/>
      <c r="U82" s="112">
        <v>5</v>
      </c>
      <c r="Y82" s="113" t="e">
        <v>#N/A</v>
      </c>
      <c r="Z82" s="113" t="e">
        <v>#N/A</v>
      </c>
      <c r="AA82" s="113" t="e">
        <v>#N/A</v>
      </c>
    </row>
    <row r="83" spans="3:27">
      <c r="G83" s="350" t="s">
        <v>266</v>
      </c>
      <c r="H83" s="137" t="s">
        <v>487</v>
      </c>
      <c r="I83" s="137">
        <v>795671400</v>
      </c>
      <c r="J83" s="137">
        <v>0</v>
      </c>
      <c r="K83" s="137"/>
      <c r="L83" s="137">
        <f>+L5</f>
        <v>12579443</v>
      </c>
      <c r="M83" s="137">
        <f>+I83+J83+K83-L83</f>
        <v>783091957</v>
      </c>
    </row>
    <row r="84" spans="3:27">
      <c r="G84" s="351" t="s">
        <v>238</v>
      </c>
      <c r="H84" s="137" t="s">
        <v>316</v>
      </c>
      <c r="I84" s="137">
        <v>413700</v>
      </c>
      <c r="J84" s="137">
        <v>0</v>
      </c>
      <c r="K84" s="137"/>
      <c r="L84" s="137">
        <v>0</v>
      </c>
      <c r="M84" s="137">
        <f t="shared" ref="M84:M97" si="5">+I84+J84+K84-L84</f>
        <v>413700</v>
      </c>
    </row>
    <row r="85" spans="3:27">
      <c r="G85" s="351" t="s">
        <v>240</v>
      </c>
      <c r="H85" s="137" t="s">
        <v>323</v>
      </c>
      <c r="I85" s="137">
        <v>545700</v>
      </c>
      <c r="J85" s="137">
        <v>0</v>
      </c>
      <c r="K85" s="137"/>
      <c r="L85" s="137">
        <v>0</v>
      </c>
      <c r="M85" s="137">
        <f t="shared" si="5"/>
        <v>545700</v>
      </c>
    </row>
    <row r="86" spans="3:27">
      <c r="G86" s="351" t="s">
        <v>242</v>
      </c>
      <c r="H86" s="137" t="s">
        <v>313</v>
      </c>
      <c r="I86" s="137">
        <v>1739600</v>
      </c>
      <c r="J86" s="137">
        <v>0</v>
      </c>
      <c r="K86" s="137"/>
      <c r="L86" s="137">
        <v>0</v>
      </c>
      <c r="M86" s="137">
        <f t="shared" si="5"/>
        <v>1739600</v>
      </c>
    </row>
    <row r="87" spans="3:27">
      <c r="G87" s="351" t="s">
        <v>244</v>
      </c>
      <c r="H87" s="137" t="s">
        <v>317</v>
      </c>
      <c r="I87" s="137">
        <v>57247800</v>
      </c>
      <c r="J87" s="137">
        <v>4074000</v>
      </c>
      <c r="K87" s="137"/>
      <c r="L87" s="137">
        <v>38000</v>
      </c>
      <c r="M87" s="137">
        <f t="shared" si="5"/>
        <v>61283800</v>
      </c>
    </row>
    <row r="88" spans="3:27">
      <c r="G88" s="351" t="s">
        <v>246</v>
      </c>
      <c r="H88" s="137" t="s">
        <v>314</v>
      </c>
      <c r="I88" s="137">
        <v>2490800</v>
      </c>
      <c r="J88" s="137">
        <v>0</v>
      </c>
      <c r="K88" s="137"/>
      <c r="L88" s="137">
        <v>5000</v>
      </c>
      <c r="M88" s="137">
        <f t="shared" si="5"/>
        <v>2485800</v>
      </c>
    </row>
    <row r="89" spans="3:27">
      <c r="G89" s="351" t="s">
        <v>248</v>
      </c>
      <c r="H89" s="137" t="s">
        <v>310</v>
      </c>
      <c r="I89" s="137">
        <v>7948000</v>
      </c>
      <c r="J89" s="137">
        <v>0</v>
      </c>
      <c r="K89" s="137"/>
      <c r="L89" s="137">
        <v>149760</v>
      </c>
      <c r="M89" s="137">
        <f t="shared" si="5"/>
        <v>7798240</v>
      </c>
    </row>
    <row r="90" spans="3:27">
      <c r="G90" s="351" t="s">
        <v>250</v>
      </c>
      <c r="H90" s="137" t="s">
        <v>319</v>
      </c>
      <c r="I90" s="137">
        <v>2807600</v>
      </c>
      <c r="J90" s="137">
        <v>0</v>
      </c>
      <c r="K90" s="137">
        <v>50551700</v>
      </c>
      <c r="L90" s="137">
        <v>23372100</v>
      </c>
      <c r="M90" s="137">
        <f t="shared" si="5"/>
        <v>29987200</v>
      </c>
    </row>
    <row r="91" spans="3:27">
      <c r="G91" s="351" t="s">
        <v>252</v>
      </c>
      <c r="H91" s="137" t="s">
        <v>311</v>
      </c>
      <c r="I91" s="137">
        <v>1917200</v>
      </c>
      <c r="J91" s="137">
        <v>0</v>
      </c>
      <c r="K91" s="137"/>
      <c r="L91" s="137">
        <v>0</v>
      </c>
      <c r="M91" s="137">
        <f t="shared" si="5"/>
        <v>1917200</v>
      </c>
    </row>
    <row r="92" spans="3:27">
      <c r="G92" s="351" t="s">
        <v>254</v>
      </c>
      <c r="H92" s="137" t="s">
        <v>321</v>
      </c>
      <c r="I92" s="137">
        <v>3812700</v>
      </c>
      <c r="J92" s="137">
        <v>40313900</v>
      </c>
      <c r="K92" s="137">
        <v>320000</v>
      </c>
      <c r="L92" s="137">
        <v>0</v>
      </c>
      <c r="M92" s="137">
        <f t="shared" si="5"/>
        <v>44446600</v>
      </c>
    </row>
    <row r="93" spans="3:27">
      <c r="G93" s="351" t="s">
        <v>256</v>
      </c>
      <c r="H93" s="137" t="s">
        <v>318</v>
      </c>
      <c r="I93" s="137">
        <v>1681200</v>
      </c>
      <c r="J93" s="137">
        <v>44147000</v>
      </c>
      <c r="K93" s="137">
        <v>2647100</v>
      </c>
      <c r="L93" s="137">
        <v>0</v>
      </c>
      <c r="M93" s="137">
        <f t="shared" si="5"/>
        <v>48475300</v>
      </c>
    </row>
    <row r="94" spans="3:27">
      <c r="G94" s="351" t="s">
        <v>258</v>
      </c>
      <c r="H94" s="137" t="s">
        <v>312</v>
      </c>
      <c r="I94" s="137">
        <v>3307600</v>
      </c>
      <c r="J94" s="137">
        <v>854000</v>
      </c>
      <c r="K94" s="137">
        <v>3045300</v>
      </c>
      <c r="L94" s="137">
        <v>0</v>
      </c>
      <c r="M94" s="137">
        <f t="shared" si="5"/>
        <v>7206900</v>
      </c>
    </row>
    <row r="95" spans="3:27">
      <c r="G95" s="351" t="s">
        <v>260</v>
      </c>
      <c r="H95" s="137" t="s">
        <v>322</v>
      </c>
      <c r="I95" s="137">
        <v>9567900</v>
      </c>
      <c r="J95" s="137">
        <v>0</v>
      </c>
      <c r="K95" s="137">
        <v>43507600</v>
      </c>
      <c r="L95" s="137">
        <v>18717900</v>
      </c>
      <c r="M95" s="137">
        <f t="shared" si="5"/>
        <v>34357600</v>
      </c>
    </row>
    <row r="96" spans="3:27">
      <c r="G96" s="351" t="s">
        <v>262</v>
      </c>
      <c r="H96" s="137" t="s">
        <v>309</v>
      </c>
      <c r="I96" s="137"/>
      <c r="J96" s="137">
        <v>31083700</v>
      </c>
      <c r="K96" s="137">
        <v>18783800</v>
      </c>
      <c r="L96" s="137">
        <v>1348500</v>
      </c>
      <c r="M96" s="137">
        <f t="shared" si="5"/>
        <v>48519000</v>
      </c>
    </row>
    <row r="97" spans="7:13">
      <c r="G97" s="352" t="s">
        <v>264</v>
      </c>
      <c r="H97" s="145" t="s">
        <v>315</v>
      </c>
      <c r="I97" s="145">
        <v>831600</v>
      </c>
      <c r="J97" s="145">
        <v>0</v>
      </c>
      <c r="K97" s="145">
        <v>12256900</v>
      </c>
      <c r="L97" s="145">
        <v>6664650</v>
      </c>
      <c r="M97" s="145">
        <f t="shared" si="5"/>
        <v>6423850</v>
      </c>
    </row>
  </sheetData>
  <mergeCells count="2">
    <mergeCell ref="A1:U1"/>
    <mergeCell ref="A2:U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283"/>
  <sheetViews>
    <sheetView workbookViewId="0">
      <selection activeCell="D16" sqref="D16"/>
    </sheetView>
  </sheetViews>
  <sheetFormatPr defaultColWidth="9.125" defaultRowHeight="18"/>
  <cols>
    <col min="1" max="1" width="6.625" style="366" bestFit="1" customWidth="1"/>
    <col min="2" max="2" width="17.5" style="1" customWidth="1"/>
    <col min="3" max="3" width="13.625" style="1" customWidth="1"/>
    <col min="4" max="4" width="12.875" style="95" bestFit="1" customWidth="1"/>
    <col min="5" max="5" width="17.5" style="335" customWidth="1"/>
    <col min="6" max="6" width="16" style="95" bestFit="1" customWidth="1"/>
    <col min="7" max="7" width="15.375" style="95" bestFit="1" customWidth="1"/>
    <col min="8" max="8" width="16.125" style="95" bestFit="1" customWidth="1"/>
    <col min="9" max="9" width="16.375" style="95" bestFit="1" customWidth="1"/>
    <col min="10" max="10" width="8.25" style="95" bestFit="1" customWidth="1"/>
    <col min="11" max="11" width="17" style="95" bestFit="1" customWidth="1"/>
    <col min="12" max="12" width="8.25" style="95" bestFit="1" customWidth="1"/>
    <col min="13" max="16384" width="9.125" style="95"/>
  </cols>
  <sheetData>
    <row r="1" spans="1:12" ht="23.25">
      <c r="B1" s="365" t="s">
        <v>490</v>
      </c>
    </row>
    <row r="2" spans="1:12" ht="20.25">
      <c r="A2" s="377" t="s">
        <v>492</v>
      </c>
      <c r="B2" s="380" t="s">
        <v>486</v>
      </c>
      <c r="C2" s="380" t="s">
        <v>10</v>
      </c>
      <c r="D2" s="377" t="s">
        <v>293</v>
      </c>
      <c r="E2" s="378" t="s">
        <v>294</v>
      </c>
      <c r="F2" s="15" t="s">
        <v>2</v>
      </c>
      <c r="G2" s="16"/>
      <c r="H2" s="16"/>
      <c r="I2" s="16"/>
      <c r="J2" s="16"/>
      <c r="K2" s="16"/>
      <c r="L2" s="17"/>
    </row>
    <row r="3" spans="1:12" ht="20.25">
      <c r="A3" s="377"/>
      <c r="B3" s="380"/>
      <c r="C3" s="380"/>
      <c r="D3" s="377"/>
      <c r="E3" s="379"/>
      <c r="F3" s="34" t="s">
        <v>8</v>
      </c>
      <c r="G3" s="34" t="s">
        <v>11</v>
      </c>
      <c r="H3" s="34" t="s">
        <v>12</v>
      </c>
      <c r="I3" s="35" t="s">
        <v>13</v>
      </c>
      <c r="J3" s="36"/>
      <c r="K3" s="35" t="s">
        <v>14</v>
      </c>
      <c r="L3" s="36"/>
    </row>
    <row r="4" spans="1:12" ht="20.25">
      <c r="A4" s="377"/>
      <c r="B4" s="380"/>
      <c r="C4" s="380"/>
      <c r="D4" s="377"/>
      <c r="E4" s="334" t="s">
        <v>15</v>
      </c>
      <c r="F4" s="43" t="s">
        <v>15</v>
      </c>
      <c r="G4" s="43" t="s">
        <v>15</v>
      </c>
      <c r="H4" s="43" t="s">
        <v>15</v>
      </c>
      <c r="I4" s="43" t="s">
        <v>15</v>
      </c>
      <c r="J4" s="43" t="s">
        <v>16</v>
      </c>
      <c r="K4" s="43" t="s">
        <v>15</v>
      </c>
      <c r="L4" s="43" t="s">
        <v>16</v>
      </c>
    </row>
    <row r="5" spans="1:12" ht="20.25">
      <c r="A5" s="381" t="s">
        <v>2</v>
      </c>
      <c r="B5" s="382"/>
      <c r="C5" s="383"/>
      <c r="D5" s="362" t="s">
        <v>290</v>
      </c>
      <c r="E5" s="353">
        <f>+E8+E74+E137+E191+E236</f>
        <v>1335170500</v>
      </c>
      <c r="F5" s="353">
        <f>+F8+F74+F137+F191+F236</f>
        <v>754475900</v>
      </c>
      <c r="G5" s="353">
        <f t="shared" ref="G5:I5" si="0">+G8+G74+G137+G191+G236</f>
        <v>15888389.699999999</v>
      </c>
      <c r="H5" s="353">
        <f t="shared" si="0"/>
        <v>164968874.18000001</v>
      </c>
      <c r="I5" s="353">
        <f t="shared" si="0"/>
        <v>180857263.88</v>
      </c>
      <c r="J5" s="353">
        <f>+I5*100/E5</f>
        <v>13.545630605229819</v>
      </c>
      <c r="K5" s="353">
        <f>+E5-I5</f>
        <v>1154313236.1199999</v>
      </c>
      <c r="L5" s="353">
        <f>+K5*100/E5</f>
        <v>86.454369394770168</v>
      </c>
    </row>
    <row r="6" spans="1:12" ht="20.25">
      <c r="A6" s="384"/>
      <c r="B6" s="385"/>
      <c r="C6" s="386"/>
      <c r="D6" s="363" t="s">
        <v>291</v>
      </c>
      <c r="E6" s="354">
        <f t="shared" ref="E6:F7" si="1">+E9+E75+E138+E192+E237</f>
        <v>1161350800</v>
      </c>
      <c r="F6" s="354">
        <f t="shared" si="1"/>
        <v>580656200</v>
      </c>
      <c r="G6" s="354">
        <f t="shared" ref="G6:I6" si="2">+G9+G75+G138+G192+G237</f>
        <v>14998469.699999999</v>
      </c>
      <c r="H6" s="354">
        <f t="shared" si="2"/>
        <v>161235084.18000001</v>
      </c>
      <c r="I6" s="354">
        <f t="shared" si="2"/>
        <v>176233553.88</v>
      </c>
      <c r="J6" s="354">
        <f t="shared" ref="J6:J7" si="3">+I6*100/E6</f>
        <v>15.174876865801444</v>
      </c>
      <c r="K6" s="354">
        <f t="shared" ref="K6:K7" si="4">+E6-I6</f>
        <v>985117246.12</v>
      </c>
      <c r="L6" s="354">
        <f t="shared" ref="L6:L7" si="5">+K6*100/E6</f>
        <v>84.825123134198549</v>
      </c>
    </row>
    <row r="7" spans="1:12" ht="20.25">
      <c r="A7" s="387"/>
      <c r="B7" s="388"/>
      <c r="C7" s="389"/>
      <c r="D7" s="364" t="s">
        <v>292</v>
      </c>
      <c r="E7" s="355">
        <f t="shared" si="1"/>
        <v>173819700</v>
      </c>
      <c r="F7" s="355">
        <f t="shared" si="1"/>
        <v>173819700</v>
      </c>
      <c r="G7" s="355">
        <f t="shared" ref="G7:I7" si="6">+G10+G76+G139+G193+G238</f>
        <v>889920</v>
      </c>
      <c r="H7" s="355">
        <f t="shared" si="6"/>
        <v>3733790</v>
      </c>
      <c r="I7" s="355">
        <f t="shared" si="6"/>
        <v>4623710</v>
      </c>
      <c r="J7" s="355">
        <f t="shared" si="3"/>
        <v>2.6600609712247807</v>
      </c>
      <c r="K7" s="355">
        <f t="shared" si="4"/>
        <v>169195990</v>
      </c>
      <c r="L7" s="355">
        <f t="shared" si="5"/>
        <v>97.33993902877522</v>
      </c>
    </row>
    <row r="8" spans="1:12" ht="20.25">
      <c r="A8" s="390" t="s">
        <v>286</v>
      </c>
      <c r="B8" s="391"/>
      <c r="C8" s="392"/>
      <c r="D8" s="359" t="s">
        <v>290</v>
      </c>
      <c r="E8" s="356">
        <f>+E11+E14+E17+E20+E23+E26+E29+E32+E35+E38+E41+E44+E47+E50+E53+E56+E59+E62+E65+E68+E71</f>
        <v>61776813</v>
      </c>
      <c r="F8" s="356">
        <f>+F11+F14+F17+F20+F23+F26+F29+F32+F35+F38+F41+F44+F47+F50+F53+F56+F59+F62+F65+F68+F71</f>
        <v>43442313</v>
      </c>
      <c r="G8" s="356">
        <f t="shared" ref="G8:I8" si="7">+G11+G14+G17+G20+G23+G26+G29+G32+G35+G38+G41+G44+G47+G50+G53+G56+G59+G62+G65+G68+G71</f>
        <v>2181530</v>
      </c>
      <c r="H8" s="356">
        <f t="shared" si="7"/>
        <v>8037621.0099999988</v>
      </c>
      <c r="I8" s="356">
        <f t="shared" si="7"/>
        <v>10219151.010000004</v>
      </c>
      <c r="J8" s="356">
        <f t="shared" ref="J8:J71" si="8">+I8*100/E8</f>
        <v>16.542049538877965</v>
      </c>
      <c r="K8" s="356">
        <f t="shared" ref="K8:K71" si="9">+E8-I8</f>
        <v>51557661.989999995</v>
      </c>
      <c r="L8" s="356">
        <f t="shared" ref="L8:L71" si="10">+K8*100/E8</f>
        <v>83.457950461122024</v>
      </c>
    </row>
    <row r="9" spans="1:12" ht="20.25">
      <c r="A9" s="393"/>
      <c r="B9" s="394"/>
      <c r="C9" s="395"/>
      <c r="D9" s="360" t="s">
        <v>291</v>
      </c>
      <c r="E9" s="357">
        <f t="shared" ref="E9:F10" si="11">+E12+E15+E18+E21+E24+E27+E30+E33+E36+E39+E42+E45+E48+E51+E54+E57+E60+E63+E66+E69+E72</f>
        <v>50946913</v>
      </c>
      <c r="F9" s="357">
        <f t="shared" si="11"/>
        <v>32612413</v>
      </c>
      <c r="G9" s="357">
        <f t="shared" ref="G9:I9" si="12">+G12+G15+G18+G21+G24+G27+G30+G33+G36+G39+G42+G45+G48+G51+G54+G57+G60+G63+G66+G69+G72</f>
        <v>2149530</v>
      </c>
      <c r="H9" s="357">
        <f t="shared" si="12"/>
        <v>7051121.0099999988</v>
      </c>
      <c r="I9" s="357">
        <f t="shared" si="12"/>
        <v>9200651.0099999998</v>
      </c>
      <c r="J9" s="357">
        <f t="shared" si="8"/>
        <v>18.059290481446833</v>
      </c>
      <c r="K9" s="357">
        <f t="shared" si="9"/>
        <v>41746261.990000002</v>
      </c>
      <c r="L9" s="357">
        <f t="shared" si="10"/>
        <v>81.940709518553163</v>
      </c>
    </row>
    <row r="10" spans="1:12" ht="20.25">
      <c r="A10" s="396"/>
      <c r="B10" s="397"/>
      <c r="C10" s="398"/>
      <c r="D10" s="361" t="s">
        <v>292</v>
      </c>
      <c r="E10" s="358">
        <f t="shared" si="11"/>
        <v>10829900</v>
      </c>
      <c r="F10" s="358">
        <f t="shared" si="11"/>
        <v>10829900</v>
      </c>
      <c r="G10" s="358">
        <f t="shared" ref="G10:I10" si="13">+G13+G16+G19+G22+G25+G28+G31+G34+G37+G40+G43+G46+G49+G52+G55+G58+G61+G64+G67+G70+G73</f>
        <v>32000</v>
      </c>
      <c r="H10" s="358">
        <f t="shared" si="13"/>
        <v>986500</v>
      </c>
      <c r="I10" s="358">
        <f t="shared" si="13"/>
        <v>1018500</v>
      </c>
      <c r="J10" s="358">
        <f t="shared" si="8"/>
        <v>9.4045189706276151</v>
      </c>
      <c r="K10" s="358">
        <f t="shared" si="9"/>
        <v>9811400</v>
      </c>
      <c r="L10" s="358">
        <f t="shared" si="10"/>
        <v>90.59548102937238</v>
      </c>
    </row>
    <row r="11" spans="1:12" ht="20.25">
      <c r="A11" s="369">
        <v>1</v>
      </c>
      <c r="B11" s="336" t="s">
        <v>19</v>
      </c>
      <c r="C11" s="336" t="s">
        <v>21</v>
      </c>
      <c r="D11" s="336" t="s">
        <v>290</v>
      </c>
      <c r="E11" s="339">
        <f>+E12+E13</f>
        <v>2754835</v>
      </c>
      <c r="F11" s="339">
        <f>+F12+F13</f>
        <v>1806035</v>
      </c>
      <c r="G11" s="339">
        <f t="shared" ref="G11:I11" si="14">+G12+G13</f>
        <v>133750</v>
      </c>
      <c r="H11" s="339">
        <f t="shared" si="14"/>
        <v>464256.81</v>
      </c>
      <c r="I11" s="339">
        <f t="shared" si="14"/>
        <v>598006.81000000006</v>
      </c>
      <c r="J11" s="339">
        <f t="shared" si="8"/>
        <v>21.707536386026753</v>
      </c>
      <c r="K11" s="339">
        <f t="shared" si="9"/>
        <v>2156828.19</v>
      </c>
      <c r="L11" s="339">
        <f t="shared" si="10"/>
        <v>78.292463613973254</v>
      </c>
    </row>
    <row r="12" spans="1:12" ht="20.25">
      <c r="A12" s="370"/>
      <c r="B12" s="337"/>
      <c r="C12" s="337"/>
      <c r="D12" s="337" t="s">
        <v>291</v>
      </c>
      <c r="E12" s="340">
        <f>SUMIFS(พรบ!$I:$I,พรบ!$G:$G,C11)+SUMIFS(พรบ!$K:$K,พรบ!$G:$G,C11)+SUMIFS(พรบ!$L:$L,พรบ!$G:$G,C11)</f>
        <v>2404235</v>
      </c>
      <c r="F12" s="340">
        <f>SUMIFS('rpt 1'!$O:$O,'rpt 1'!$E:$E,$C11)+SUMIFS('rpt 1'!$X:$X,'rpt 1'!$E:$E,$C11)</f>
        <v>1455435</v>
      </c>
      <c r="G12" s="340">
        <f>SUMIFS('rpt 1'!$Q:$Q,'rpt 1'!$E:$E,$C11)+SUMIFS('rpt 1'!$Z:$Z,'rpt 1'!$E:$E,$C11)</f>
        <v>133750</v>
      </c>
      <c r="H12" s="340">
        <f>SUMIFS('rpt 1'!$R:$R,'rpt 1'!$E:$E,$C11)+SUMIFS('rpt 1'!$AA:$AA,'rpt 1'!$E:$E,$C11)</f>
        <v>464256.81</v>
      </c>
      <c r="I12" s="340">
        <f>+G12+H12</f>
        <v>598006.81000000006</v>
      </c>
      <c r="J12" s="340">
        <f t="shared" si="8"/>
        <v>24.873059829841928</v>
      </c>
      <c r="K12" s="340">
        <f t="shared" si="9"/>
        <v>1806228.19</v>
      </c>
      <c r="L12" s="340">
        <f t="shared" si="10"/>
        <v>75.126940170158079</v>
      </c>
    </row>
    <row r="13" spans="1:12" ht="20.25">
      <c r="A13" s="371"/>
      <c r="B13" s="338"/>
      <c r="C13" s="338"/>
      <c r="D13" s="338" t="s">
        <v>292</v>
      </c>
      <c r="E13" s="341">
        <f>SUMIFS(พรบ!$J:$J,พรบ!$G:$G,C11)</f>
        <v>350600</v>
      </c>
      <c r="F13" s="341">
        <f>SUMIFS('rpt 1'!$AO:$AO,'rpt 1'!$E:$E,$C11)</f>
        <v>350600</v>
      </c>
      <c r="G13" s="341">
        <f>SUMIFS('rpt 1'!$AP:$AP,'rpt 1'!$E:$E,$C11)</f>
        <v>0</v>
      </c>
      <c r="H13" s="341">
        <f>SUMIFS('rpt 1'!$AQ:$AQ,'rpt 1'!$E:$E,$C11)</f>
        <v>0</v>
      </c>
      <c r="I13" s="341">
        <f>+G13+H13</f>
        <v>0</v>
      </c>
      <c r="J13" s="341">
        <f t="shared" si="8"/>
        <v>0</v>
      </c>
      <c r="K13" s="341">
        <f t="shared" si="9"/>
        <v>350600</v>
      </c>
      <c r="L13" s="341">
        <f t="shared" si="10"/>
        <v>100</v>
      </c>
    </row>
    <row r="14" spans="1:12" ht="20.25">
      <c r="A14" s="369">
        <v>2</v>
      </c>
      <c r="B14" s="336" t="s">
        <v>22</v>
      </c>
      <c r="C14" s="336" t="s">
        <v>24</v>
      </c>
      <c r="D14" s="336" t="s">
        <v>290</v>
      </c>
      <c r="E14" s="339">
        <f>+E15+E16</f>
        <v>2258745</v>
      </c>
      <c r="F14" s="339">
        <f>+F15+F16</f>
        <v>1483245</v>
      </c>
      <c r="G14" s="339">
        <f t="shared" ref="G14:I14" si="15">+G15+G16</f>
        <v>30750</v>
      </c>
      <c r="H14" s="339">
        <f t="shared" si="15"/>
        <v>319079.18</v>
      </c>
      <c r="I14" s="339">
        <f t="shared" si="15"/>
        <v>349829.18</v>
      </c>
      <c r="J14" s="339">
        <f t="shared" si="8"/>
        <v>15.487767764842866</v>
      </c>
      <c r="K14" s="339">
        <f t="shared" si="9"/>
        <v>1908915.82</v>
      </c>
      <c r="L14" s="339">
        <f t="shared" si="10"/>
        <v>84.512232235157128</v>
      </c>
    </row>
    <row r="15" spans="1:12" ht="20.25">
      <c r="A15" s="370"/>
      <c r="B15" s="337"/>
      <c r="C15" s="337"/>
      <c r="D15" s="337" t="s">
        <v>291</v>
      </c>
      <c r="E15" s="340">
        <f>SUMIFS(พรบ!$I:$I,พรบ!$G:$G,C14)+SUMIFS(พรบ!$K:$K,พรบ!$G:$G,C14)+SUMIFS(พรบ!$L:$L,พรบ!$G:$G,C14)</f>
        <v>2205545</v>
      </c>
      <c r="F15" s="340">
        <f>SUMIFS('rpt 1'!$O:$O,'rpt 1'!$E:$E,C14)+SUMIFS('rpt 1'!$X:$X,'rpt 1'!$E:$E,C14)</f>
        <v>1430045</v>
      </c>
      <c r="G15" s="340">
        <f>SUMIFS('rpt 1'!$Q:$Q,'rpt 1'!$E:$E,$C14)+SUMIFS('rpt 1'!$Z:$Z,'rpt 1'!$E:$E,$C14)</f>
        <v>30750</v>
      </c>
      <c r="H15" s="340">
        <f>SUMIFS('rpt 1'!$R:$R,'rpt 1'!$E:$E,$C14)+SUMIFS('rpt 1'!$AA:$AA,'rpt 1'!$E:$E,$C14)</f>
        <v>265879.18</v>
      </c>
      <c r="I15" s="340">
        <f>+G15+H15</f>
        <v>296629.18</v>
      </c>
      <c r="J15" s="340">
        <f t="shared" si="8"/>
        <v>13.449246331405616</v>
      </c>
      <c r="K15" s="340">
        <f t="shared" si="9"/>
        <v>1908915.82</v>
      </c>
      <c r="L15" s="340">
        <f t="shared" si="10"/>
        <v>86.550753668594382</v>
      </c>
    </row>
    <row r="16" spans="1:12" ht="20.25">
      <c r="A16" s="371"/>
      <c r="B16" s="338"/>
      <c r="C16" s="338"/>
      <c r="D16" s="338" t="s">
        <v>292</v>
      </c>
      <c r="E16" s="341">
        <f>SUMIFS(พรบ!$J:$J,พรบ!$G:$G,C14)</f>
        <v>53200</v>
      </c>
      <c r="F16" s="341">
        <f>SUMIFS('rpt 1'!$AO:$AO,'rpt 1'!$E:$E,C14)</f>
        <v>53200</v>
      </c>
      <c r="G16" s="341">
        <f>SUMIFS('rpt 1'!$AP:$AP,'rpt 1'!$E:$E,$C14)</f>
        <v>0</v>
      </c>
      <c r="H16" s="341">
        <f>SUMIFS('rpt 1'!$AQ:$AQ,'rpt 1'!$E:$E,$C14)</f>
        <v>53200</v>
      </c>
      <c r="I16" s="341">
        <f>+G16+H16</f>
        <v>53200</v>
      </c>
      <c r="J16" s="341">
        <f t="shared" si="8"/>
        <v>100</v>
      </c>
      <c r="K16" s="341">
        <f t="shared" si="9"/>
        <v>0</v>
      </c>
      <c r="L16" s="341">
        <f t="shared" si="10"/>
        <v>0</v>
      </c>
    </row>
    <row r="17" spans="1:12" ht="20.25">
      <c r="A17" s="369">
        <v>3</v>
      </c>
      <c r="B17" s="336" t="s">
        <v>25</v>
      </c>
      <c r="C17" s="336" t="s">
        <v>27</v>
      </c>
      <c r="D17" s="336" t="s">
        <v>290</v>
      </c>
      <c r="E17" s="339">
        <f>+E18+E19</f>
        <v>1758500</v>
      </c>
      <c r="F17" s="339">
        <f>+F18+F19</f>
        <v>1033600</v>
      </c>
      <c r="G17" s="339">
        <f t="shared" ref="G17" si="16">+G18+G19</f>
        <v>120600</v>
      </c>
      <c r="H17" s="339">
        <f t="shared" ref="H17" si="17">+H18+H19</f>
        <v>349154.67</v>
      </c>
      <c r="I17" s="339">
        <f t="shared" ref="I17" si="18">+I18+I19</f>
        <v>469754.67</v>
      </c>
      <c r="J17" s="339">
        <f t="shared" si="8"/>
        <v>26.713373329542222</v>
      </c>
      <c r="K17" s="339">
        <f t="shared" si="9"/>
        <v>1288745.33</v>
      </c>
      <c r="L17" s="339">
        <f t="shared" si="10"/>
        <v>73.286626670457778</v>
      </c>
    </row>
    <row r="18" spans="1:12" ht="20.25">
      <c r="A18" s="370"/>
      <c r="B18" s="337"/>
      <c r="C18" s="337"/>
      <c r="D18" s="337" t="s">
        <v>291</v>
      </c>
      <c r="E18" s="340">
        <f>SUMIFS(พรบ!$I:$I,พรบ!$G:$G,C17)+SUMIFS(พรบ!$K:$K,พรบ!$G:$G,C17)+SUMIFS(พรบ!$L:$L,พรบ!$G:$G,C17)</f>
        <v>1611500</v>
      </c>
      <c r="F18" s="340">
        <f>SUMIFS('rpt 1'!$O:$O,'rpt 1'!$E:$E,C17)+SUMIFS('rpt 1'!$X:$X,'rpt 1'!$E:$E,C17)</f>
        <v>886600</v>
      </c>
      <c r="G18" s="340">
        <f>SUMIFS('rpt 1'!$Q:$Q,'rpt 1'!$E:$E,$C17)+SUMIFS('rpt 1'!$Z:$Z,'rpt 1'!$E:$E,$C17)</f>
        <v>120600</v>
      </c>
      <c r="H18" s="340">
        <f>SUMIFS('rpt 1'!$R:$R,'rpt 1'!$E:$E,$C17)+SUMIFS('rpt 1'!$AA:$AA,'rpt 1'!$E:$E,$C17)</f>
        <v>210154.66999999998</v>
      </c>
      <c r="I18" s="340">
        <f>+G18+H18</f>
        <v>330754.67</v>
      </c>
      <c r="J18" s="340">
        <f t="shared" si="8"/>
        <v>20.524645982004344</v>
      </c>
      <c r="K18" s="340">
        <f t="shared" si="9"/>
        <v>1280745.33</v>
      </c>
      <c r="L18" s="340">
        <f t="shared" si="10"/>
        <v>79.475354017995656</v>
      </c>
    </row>
    <row r="19" spans="1:12" ht="20.25">
      <c r="A19" s="371"/>
      <c r="B19" s="338"/>
      <c r="C19" s="338"/>
      <c r="D19" s="338" t="s">
        <v>292</v>
      </c>
      <c r="E19" s="341">
        <f>SUMIFS(พรบ!$J:$J,พรบ!$G:$G,C17)</f>
        <v>147000</v>
      </c>
      <c r="F19" s="341">
        <f>SUMIFS('rpt 1'!$AO:$AO,'rpt 1'!$E:$E,C17)</f>
        <v>147000</v>
      </c>
      <c r="G19" s="341">
        <f>SUMIFS('rpt 1'!$AP:$AP,'rpt 1'!$E:$E,$C17)</f>
        <v>0</v>
      </c>
      <c r="H19" s="341">
        <f>SUMIFS('rpt 1'!$AQ:$AQ,'rpt 1'!$E:$E,$C17)</f>
        <v>139000</v>
      </c>
      <c r="I19" s="341">
        <f>+G19+H19</f>
        <v>139000</v>
      </c>
      <c r="J19" s="341">
        <f t="shared" si="8"/>
        <v>94.557823129251702</v>
      </c>
      <c r="K19" s="341">
        <f t="shared" si="9"/>
        <v>8000</v>
      </c>
      <c r="L19" s="341">
        <f t="shared" si="10"/>
        <v>5.4421768707482991</v>
      </c>
    </row>
    <row r="20" spans="1:12" ht="20.25">
      <c r="A20" s="369">
        <v>4</v>
      </c>
      <c r="B20" s="336" t="s">
        <v>28</v>
      </c>
      <c r="C20" s="336" t="s">
        <v>30</v>
      </c>
      <c r="D20" s="336" t="s">
        <v>290</v>
      </c>
      <c r="E20" s="339">
        <f>+E21+E22</f>
        <v>8780685</v>
      </c>
      <c r="F20" s="339">
        <f>+F21+F22</f>
        <v>7606385</v>
      </c>
      <c r="G20" s="339">
        <f t="shared" ref="G20" si="19">+G21+G22</f>
        <v>127500</v>
      </c>
      <c r="H20" s="339">
        <f t="shared" ref="H20" si="20">+H21+H22</f>
        <v>615968.62000000011</v>
      </c>
      <c r="I20" s="339">
        <f t="shared" ref="I20" si="21">+I21+I22</f>
        <v>743468.62000000011</v>
      </c>
      <c r="J20" s="339">
        <f t="shared" si="8"/>
        <v>8.467091348795682</v>
      </c>
      <c r="K20" s="339">
        <f t="shared" si="9"/>
        <v>8037216.3799999999</v>
      </c>
      <c r="L20" s="339">
        <f t="shared" si="10"/>
        <v>91.532908651204323</v>
      </c>
    </row>
    <row r="21" spans="1:12" ht="20.25">
      <c r="A21" s="370"/>
      <c r="B21" s="337"/>
      <c r="C21" s="337"/>
      <c r="D21" s="337" t="s">
        <v>291</v>
      </c>
      <c r="E21" s="340">
        <f>SUMIFS(พรบ!$I:$I,พรบ!$G:$G,C20)+SUMIFS(พรบ!$K:$K,พรบ!$G:$G,C20)+SUMIFS(พรบ!$L:$L,พรบ!$G:$G,C20)</f>
        <v>3780685</v>
      </c>
      <c r="F21" s="340">
        <f>SUMIFS('rpt 1'!$O:$O,'rpt 1'!$E:$E,C20)+SUMIFS('rpt 1'!$X:$X,'rpt 1'!$E:$E,C20)</f>
        <v>2606385</v>
      </c>
      <c r="G21" s="340">
        <f>SUMIFS('rpt 1'!$Q:$Q,'rpt 1'!$E:$E,$C20)+SUMIFS('rpt 1'!$Z:$Z,'rpt 1'!$E:$E,$C20)</f>
        <v>127500</v>
      </c>
      <c r="H21" s="340">
        <f>SUMIFS('rpt 1'!$R:$R,'rpt 1'!$E:$E,$C20)+SUMIFS('rpt 1'!$AA:$AA,'rpt 1'!$E:$E,$C20)</f>
        <v>615968.62000000011</v>
      </c>
      <c r="I21" s="340">
        <f>+G21+H21</f>
        <v>743468.62000000011</v>
      </c>
      <c r="J21" s="340">
        <f t="shared" si="8"/>
        <v>19.664918394417946</v>
      </c>
      <c r="K21" s="340">
        <f t="shared" si="9"/>
        <v>3037216.38</v>
      </c>
      <c r="L21" s="340">
        <f t="shared" si="10"/>
        <v>80.335081605582062</v>
      </c>
    </row>
    <row r="22" spans="1:12" ht="20.25">
      <c r="A22" s="371"/>
      <c r="B22" s="338"/>
      <c r="C22" s="338"/>
      <c r="D22" s="338" t="s">
        <v>292</v>
      </c>
      <c r="E22" s="341">
        <f>SUMIFS(พรบ!$J:$J,พรบ!$G:$G,C20)</f>
        <v>5000000</v>
      </c>
      <c r="F22" s="341">
        <f>SUMIFS('rpt 1'!$AO:$AO,'rpt 1'!$E:$E,C20)</f>
        <v>5000000</v>
      </c>
      <c r="G22" s="341">
        <f>SUMIFS('rpt 1'!$AP:$AP,'rpt 1'!$E:$E,$C20)</f>
        <v>0</v>
      </c>
      <c r="H22" s="341">
        <f>SUMIFS('rpt 1'!$AQ:$AQ,'rpt 1'!$E:$E,$C20)</f>
        <v>0</v>
      </c>
      <c r="I22" s="341">
        <f>+G22+H22</f>
        <v>0</v>
      </c>
      <c r="J22" s="341">
        <f t="shared" si="8"/>
        <v>0</v>
      </c>
      <c r="K22" s="341">
        <f t="shared" si="9"/>
        <v>5000000</v>
      </c>
      <c r="L22" s="341">
        <f t="shared" si="10"/>
        <v>100</v>
      </c>
    </row>
    <row r="23" spans="1:12" ht="20.25">
      <c r="A23" s="369">
        <v>5</v>
      </c>
      <c r="B23" s="336" t="s">
        <v>31</v>
      </c>
      <c r="C23" s="336" t="s">
        <v>33</v>
      </c>
      <c r="D23" s="336" t="s">
        <v>290</v>
      </c>
      <c r="E23" s="339">
        <f>+E24+E25</f>
        <v>2009425</v>
      </c>
      <c r="F23" s="339">
        <f>+F24+F25</f>
        <v>1170525</v>
      </c>
      <c r="G23" s="339">
        <f t="shared" ref="G23" si="22">+G24+G25</f>
        <v>260950</v>
      </c>
      <c r="H23" s="339">
        <f t="shared" ref="H23" si="23">+H24+H25</f>
        <v>245956.89</v>
      </c>
      <c r="I23" s="339">
        <f t="shared" ref="I23" si="24">+I24+I25</f>
        <v>506906.89</v>
      </c>
      <c r="J23" s="339">
        <f t="shared" si="8"/>
        <v>25.226464784702092</v>
      </c>
      <c r="K23" s="339">
        <f t="shared" si="9"/>
        <v>1502518.1099999999</v>
      </c>
      <c r="L23" s="339">
        <f t="shared" si="10"/>
        <v>74.773535215297912</v>
      </c>
    </row>
    <row r="24" spans="1:12" ht="20.25">
      <c r="A24" s="370"/>
      <c r="B24" s="337"/>
      <c r="C24" s="337"/>
      <c r="D24" s="337" t="s">
        <v>291</v>
      </c>
      <c r="E24" s="340">
        <f>SUMIFS(พรบ!$I:$I,พรบ!$G:$G,C23)+SUMIFS(พรบ!$K:$K,พรบ!$G:$G,C23)+SUMIFS(พรบ!$L:$L,พรบ!$G:$G,C23)</f>
        <v>1862425</v>
      </c>
      <c r="F24" s="340">
        <f>SUMIFS('rpt 1'!$O:$O,'rpt 1'!$E:$E,C23)+SUMIFS('rpt 1'!$X:$X,'rpt 1'!$E:$E,C23)</f>
        <v>1023525</v>
      </c>
      <c r="G24" s="340">
        <f>SUMIFS('rpt 1'!$Q:$Q,'rpt 1'!$E:$E,$C23)+SUMIFS('rpt 1'!$Z:$Z,'rpt 1'!$E:$E,$C23)</f>
        <v>260950</v>
      </c>
      <c r="H24" s="340">
        <f>SUMIFS('rpt 1'!$R:$R,'rpt 1'!$E:$E,$C23)+SUMIFS('rpt 1'!$AA:$AA,'rpt 1'!$E:$E,$C23)</f>
        <v>245956.89</v>
      </c>
      <c r="I24" s="340">
        <f>+G24+H24</f>
        <v>506906.89</v>
      </c>
      <c r="J24" s="340">
        <f t="shared" si="8"/>
        <v>27.217573325100339</v>
      </c>
      <c r="K24" s="340">
        <f t="shared" si="9"/>
        <v>1355518.1099999999</v>
      </c>
      <c r="L24" s="340">
        <f t="shared" si="10"/>
        <v>72.782426674899654</v>
      </c>
    </row>
    <row r="25" spans="1:12" ht="20.25">
      <c r="A25" s="371"/>
      <c r="B25" s="338"/>
      <c r="C25" s="338"/>
      <c r="D25" s="338" t="s">
        <v>292</v>
      </c>
      <c r="E25" s="341">
        <f>SUMIFS(พรบ!$J:$J,พรบ!$G:$G,C23)</f>
        <v>147000</v>
      </c>
      <c r="F25" s="341">
        <f>SUMIFS('rpt 1'!$AO:$AO,'rpt 1'!$E:$E,C23)</f>
        <v>147000</v>
      </c>
      <c r="G25" s="341">
        <f>SUMIFS('rpt 1'!$AP:$AP,'rpt 1'!$E:$E,$C23)</f>
        <v>0</v>
      </c>
      <c r="H25" s="341">
        <f>SUMIFS('rpt 1'!$AQ:$AQ,'rpt 1'!$E:$E,$C23)</f>
        <v>0</v>
      </c>
      <c r="I25" s="341">
        <f>+G25+H25</f>
        <v>0</v>
      </c>
      <c r="J25" s="341">
        <f t="shared" si="8"/>
        <v>0</v>
      </c>
      <c r="K25" s="341">
        <f t="shared" si="9"/>
        <v>147000</v>
      </c>
      <c r="L25" s="341">
        <f t="shared" si="10"/>
        <v>100</v>
      </c>
    </row>
    <row r="26" spans="1:12" ht="20.25">
      <c r="A26" s="369">
        <v>6</v>
      </c>
      <c r="B26" s="336" t="s">
        <v>34</v>
      </c>
      <c r="C26" s="336" t="s">
        <v>36</v>
      </c>
      <c r="D26" s="336" t="s">
        <v>290</v>
      </c>
      <c r="E26" s="339">
        <f>+E27+E28</f>
        <v>2351033</v>
      </c>
      <c r="F26" s="339">
        <f>+F27+F28</f>
        <v>1559733</v>
      </c>
      <c r="G26" s="339">
        <f t="shared" ref="G26" si="25">+G27+G28</f>
        <v>131375</v>
      </c>
      <c r="H26" s="339">
        <f t="shared" ref="H26" si="26">+H27+H28</f>
        <v>423432.19</v>
      </c>
      <c r="I26" s="339">
        <f t="shared" ref="I26" si="27">+I27+I28</f>
        <v>554807.18999999994</v>
      </c>
      <c r="J26" s="339">
        <f t="shared" si="8"/>
        <v>23.59844332257352</v>
      </c>
      <c r="K26" s="339">
        <f t="shared" si="9"/>
        <v>1796225.81</v>
      </c>
      <c r="L26" s="339">
        <f t="shared" si="10"/>
        <v>76.40155667742647</v>
      </c>
    </row>
    <row r="27" spans="1:12" ht="20.25">
      <c r="A27" s="370"/>
      <c r="B27" s="337"/>
      <c r="C27" s="337"/>
      <c r="D27" s="337" t="s">
        <v>291</v>
      </c>
      <c r="E27" s="340">
        <f>SUMIFS(พรบ!$I:$I,พรบ!$G:$G,C26)+SUMIFS(พรบ!$K:$K,พรบ!$G:$G,C26)+SUMIFS(พรบ!$L:$L,พรบ!$G:$G,C26)</f>
        <v>2204033</v>
      </c>
      <c r="F27" s="340">
        <f>SUMIFS('rpt 1'!$O:$O,'rpt 1'!$E:$E,C26)+SUMIFS('rpt 1'!$X:$X,'rpt 1'!$E:$E,C26)</f>
        <v>1412733</v>
      </c>
      <c r="G27" s="340">
        <f>SUMIFS('rpt 1'!$Q:$Q,'rpt 1'!$E:$E,$C26)+SUMIFS('rpt 1'!$Z:$Z,'rpt 1'!$E:$E,$C26)</f>
        <v>131375</v>
      </c>
      <c r="H27" s="340">
        <f>SUMIFS('rpt 1'!$R:$R,'rpt 1'!$E:$E,$C26)+SUMIFS('rpt 1'!$AA:$AA,'rpt 1'!$E:$E,$C26)</f>
        <v>284432.19</v>
      </c>
      <c r="I27" s="340">
        <f>+G27+H27</f>
        <v>415807.19</v>
      </c>
      <c r="J27" s="340">
        <f t="shared" si="8"/>
        <v>18.865742482077174</v>
      </c>
      <c r="K27" s="340">
        <f t="shared" si="9"/>
        <v>1788225.81</v>
      </c>
      <c r="L27" s="340">
        <f t="shared" si="10"/>
        <v>81.134257517922819</v>
      </c>
    </row>
    <row r="28" spans="1:12" ht="20.25">
      <c r="A28" s="371"/>
      <c r="B28" s="338"/>
      <c r="C28" s="338"/>
      <c r="D28" s="338" t="s">
        <v>292</v>
      </c>
      <c r="E28" s="341">
        <f>SUMIFS(พรบ!$J:$J,พรบ!$G:$G,C26)</f>
        <v>147000</v>
      </c>
      <c r="F28" s="341">
        <f>SUMIFS('rpt 1'!$AO:$AO,'rpt 1'!$E:$E,C26)</f>
        <v>147000</v>
      </c>
      <c r="G28" s="341">
        <f>SUMIFS('rpt 1'!$AP:$AP,'rpt 1'!$E:$E,$C26)</f>
        <v>0</v>
      </c>
      <c r="H28" s="341">
        <f>SUMIFS('rpt 1'!$AQ:$AQ,'rpt 1'!$E:$E,$C26)</f>
        <v>139000</v>
      </c>
      <c r="I28" s="341">
        <f>+G28+H28</f>
        <v>139000</v>
      </c>
      <c r="J28" s="341">
        <f t="shared" si="8"/>
        <v>94.557823129251702</v>
      </c>
      <c r="K28" s="341">
        <f t="shared" si="9"/>
        <v>8000</v>
      </c>
      <c r="L28" s="341">
        <f t="shared" si="10"/>
        <v>5.4421768707482991</v>
      </c>
    </row>
    <row r="29" spans="1:12" ht="20.25">
      <c r="A29" s="369">
        <v>7</v>
      </c>
      <c r="B29" s="336" t="s">
        <v>37</v>
      </c>
      <c r="C29" s="336" t="s">
        <v>39</v>
      </c>
      <c r="D29" s="336" t="s">
        <v>290</v>
      </c>
      <c r="E29" s="339">
        <f>+E30+E31</f>
        <v>2696238</v>
      </c>
      <c r="F29" s="339">
        <f>+F30+F31</f>
        <v>1764638</v>
      </c>
      <c r="G29" s="339">
        <f t="shared" ref="G29" si="28">+G30+G31</f>
        <v>154085</v>
      </c>
      <c r="H29" s="339">
        <f t="shared" ref="H29" si="29">+H30+H31</f>
        <v>379149.36000000004</v>
      </c>
      <c r="I29" s="339">
        <f t="shared" ref="I29" si="30">+I30+I31</f>
        <v>533234.3600000001</v>
      </c>
      <c r="J29" s="339">
        <f t="shared" si="8"/>
        <v>19.776976661555846</v>
      </c>
      <c r="K29" s="339">
        <f t="shared" si="9"/>
        <v>2163003.6399999997</v>
      </c>
      <c r="L29" s="339">
        <f t="shared" si="10"/>
        <v>80.22302333844415</v>
      </c>
    </row>
    <row r="30" spans="1:12" ht="20.25">
      <c r="A30" s="370"/>
      <c r="B30" s="337"/>
      <c r="C30" s="337"/>
      <c r="D30" s="337" t="s">
        <v>291</v>
      </c>
      <c r="E30" s="340">
        <f>SUMIFS(พรบ!$I:$I,พรบ!$G:$G,C29)+SUMIFS(พรบ!$K:$K,พรบ!$G:$G,C29)+SUMIFS(พรบ!$L:$L,พรบ!$G:$G,C29)</f>
        <v>2571838</v>
      </c>
      <c r="F30" s="340">
        <f>SUMIFS('rpt 1'!$O:$O,'rpt 1'!$E:$E,C29)+SUMIFS('rpt 1'!$X:$X,'rpt 1'!$E:$E,C29)</f>
        <v>1640238</v>
      </c>
      <c r="G30" s="340">
        <f>SUMIFS('rpt 1'!$Q:$Q,'rpt 1'!$E:$E,$C29)+SUMIFS('rpt 1'!$Z:$Z,'rpt 1'!$E:$E,$C29)</f>
        <v>122085</v>
      </c>
      <c r="H30" s="340">
        <f>SUMIFS('rpt 1'!$R:$R,'rpt 1'!$E:$E,$C29)+SUMIFS('rpt 1'!$AA:$AA,'rpt 1'!$E:$E,$C29)</f>
        <v>379149.36000000004</v>
      </c>
      <c r="I30" s="340">
        <f>+G30+H30</f>
        <v>501234.36000000004</v>
      </c>
      <c r="J30" s="340">
        <f t="shared" si="8"/>
        <v>19.489344196640694</v>
      </c>
      <c r="K30" s="340">
        <f t="shared" si="9"/>
        <v>2070603.64</v>
      </c>
      <c r="L30" s="340">
        <f t="shared" si="10"/>
        <v>80.510655803359313</v>
      </c>
    </row>
    <row r="31" spans="1:12" ht="20.25">
      <c r="A31" s="371"/>
      <c r="B31" s="338"/>
      <c r="C31" s="338"/>
      <c r="D31" s="338" t="s">
        <v>292</v>
      </c>
      <c r="E31" s="341">
        <f>SUMIFS(พรบ!$J:$J,พรบ!$G:$G,C29)</f>
        <v>124400</v>
      </c>
      <c r="F31" s="341">
        <f>SUMIFS('rpt 1'!$AO:$AO,'rpt 1'!$E:$E,C29)</f>
        <v>124400</v>
      </c>
      <c r="G31" s="341">
        <f>SUMIFS('rpt 1'!$AP:$AP,'rpt 1'!$E:$E,$C29)</f>
        <v>32000</v>
      </c>
      <c r="H31" s="341">
        <f>SUMIFS('rpt 1'!$AQ:$AQ,'rpt 1'!$E:$E,$C29)</f>
        <v>0</v>
      </c>
      <c r="I31" s="341">
        <f>+G31+H31</f>
        <v>32000</v>
      </c>
      <c r="J31" s="341">
        <f t="shared" si="8"/>
        <v>25.723472668810288</v>
      </c>
      <c r="K31" s="341">
        <f t="shared" si="9"/>
        <v>92400</v>
      </c>
      <c r="L31" s="341">
        <f t="shared" si="10"/>
        <v>74.276527331189712</v>
      </c>
    </row>
    <row r="32" spans="1:12" ht="20.25">
      <c r="A32" s="369">
        <v>8</v>
      </c>
      <c r="B32" s="336" t="s">
        <v>40</v>
      </c>
      <c r="C32" s="336" t="s">
        <v>42</v>
      </c>
      <c r="D32" s="336" t="s">
        <v>290</v>
      </c>
      <c r="E32" s="339">
        <f>+E33+E34</f>
        <v>3285120</v>
      </c>
      <c r="F32" s="339">
        <f>+F33+F34</f>
        <v>2352120</v>
      </c>
      <c r="G32" s="339">
        <f t="shared" ref="G32" si="31">+G33+G34</f>
        <v>117000</v>
      </c>
      <c r="H32" s="339">
        <f t="shared" ref="H32" si="32">+H33+H34</f>
        <v>416967.65</v>
      </c>
      <c r="I32" s="339">
        <f t="shared" ref="I32" si="33">+I33+I34</f>
        <v>533967.65</v>
      </c>
      <c r="J32" s="339">
        <f t="shared" si="8"/>
        <v>16.25412922511202</v>
      </c>
      <c r="K32" s="339">
        <f t="shared" si="9"/>
        <v>2751152.35</v>
      </c>
      <c r="L32" s="339">
        <f t="shared" si="10"/>
        <v>83.745870774887976</v>
      </c>
    </row>
    <row r="33" spans="1:12" ht="20.25">
      <c r="A33" s="370"/>
      <c r="B33" s="337"/>
      <c r="C33" s="337"/>
      <c r="D33" s="337" t="s">
        <v>291</v>
      </c>
      <c r="E33" s="340">
        <f>SUMIFS(พรบ!$I:$I,พรบ!$G:$G,C32)+SUMIFS(พรบ!$K:$K,พรบ!$G:$G,C32)+SUMIFS(พรบ!$L:$L,พรบ!$G:$G,C32)</f>
        <v>2795720</v>
      </c>
      <c r="F33" s="340">
        <f>SUMIFS('rpt 1'!$O:$O,'rpt 1'!$E:$E,C32)+SUMIFS('rpt 1'!$X:$X,'rpt 1'!$E:$E,C32)</f>
        <v>1862720</v>
      </c>
      <c r="G33" s="340">
        <f>SUMIFS('rpt 1'!$Q:$Q,'rpt 1'!$E:$E,$C32)+SUMIFS('rpt 1'!$Z:$Z,'rpt 1'!$E:$E,$C32)</f>
        <v>117000</v>
      </c>
      <c r="H33" s="340">
        <f>SUMIFS('rpt 1'!$R:$R,'rpt 1'!$E:$E,$C32)+SUMIFS('rpt 1'!$AA:$AA,'rpt 1'!$E:$E,$C32)</f>
        <v>389967.65</v>
      </c>
      <c r="I33" s="340">
        <f>+G33+H33</f>
        <v>506967.65</v>
      </c>
      <c r="J33" s="340">
        <f t="shared" si="8"/>
        <v>18.13370616513814</v>
      </c>
      <c r="K33" s="340">
        <f t="shared" si="9"/>
        <v>2288752.35</v>
      </c>
      <c r="L33" s="340">
        <f t="shared" si="10"/>
        <v>81.866293834861864</v>
      </c>
    </row>
    <row r="34" spans="1:12" ht="20.25">
      <c r="A34" s="371"/>
      <c r="B34" s="338"/>
      <c r="C34" s="338"/>
      <c r="D34" s="338" t="s">
        <v>292</v>
      </c>
      <c r="E34" s="341">
        <f>SUMIFS(พรบ!$J:$J,พรบ!$G:$G,C32)</f>
        <v>489400</v>
      </c>
      <c r="F34" s="341">
        <f>SUMIFS('rpt 1'!$AO:$AO,'rpt 1'!$E:$E,C32)</f>
        <v>489400</v>
      </c>
      <c r="G34" s="341">
        <f>SUMIFS('rpt 1'!$AP:$AP,'rpt 1'!$E:$E,$C32)</f>
        <v>0</v>
      </c>
      <c r="H34" s="341">
        <f>SUMIFS('rpt 1'!$AQ:$AQ,'rpt 1'!$E:$E,$C32)</f>
        <v>27000</v>
      </c>
      <c r="I34" s="341">
        <f>+G34+H34</f>
        <v>27000</v>
      </c>
      <c r="J34" s="341">
        <f t="shared" si="8"/>
        <v>5.5169595422966902</v>
      </c>
      <c r="K34" s="341">
        <f t="shared" si="9"/>
        <v>462400</v>
      </c>
      <c r="L34" s="341">
        <f t="shared" si="10"/>
        <v>94.483040457703311</v>
      </c>
    </row>
    <row r="35" spans="1:12" ht="20.25">
      <c r="A35" s="369">
        <v>9</v>
      </c>
      <c r="B35" s="336" t="s">
        <v>43</v>
      </c>
      <c r="C35" s="336" t="s">
        <v>45</v>
      </c>
      <c r="D35" s="336" t="s">
        <v>290</v>
      </c>
      <c r="E35" s="339">
        <f>+E36+E37</f>
        <v>1753305</v>
      </c>
      <c r="F35" s="339">
        <f>+F36+F37</f>
        <v>1149805</v>
      </c>
      <c r="G35" s="339">
        <f t="shared" ref="G35" si="34">+G36+G37</f>
        <v>0</v>
      </c>
      <c r="H35" s="339">
        <f t="shared" ref="H35" si="35">+H36+H37</f>
        <v>309764.73</v>
      </c>
      <c r="I35" s="339">
        <f t="shared" ref="I35" si="36">+I36+I37</f>
        <v>309764.73</v>
      </c>
      <c r="J35" s="339">
        <f t="shared" si="8"/>
        <v>17.667475424983103</v>
      </c>
      <c r="K35" s="339">
        <f t="shared" si="9"/>
        <v>1443540.27</v>
      </c>
      <c r="L35" s="339">
        <f t="shared" si="10"/>
        <v>82.33252457501689</v>
      </c>
    </row>
    <row r="36" spans="1:12" ht="20.25">
      <c r="A36" s="370"/>
      <c r="B36" s="337"/>
      <c r="C36" s="337"/>
      <c r="D36" s="337" t="s">
        <v>291</v>
      </c>
      <c r="E36" s="340">
        <f>SUMIFS(พรบ!$I:$I,พรบ!$G:$G,C35)+SUMIFS(พรบ!$K:$K,พรบ!$G:$G,C35)+SUMIFS(พรบ!$L:$L,พรบ!$G:$G,C35)</f>
        <v>1606305</v>
      </c>
      <c r="F36" s="340">
        <f>SUMIFS('rpt 1'!$O:$O,'rpt 1'!$E:$E,C35)+SUMIFS('rpt 1'!$X:$X,'rpt 1'!$E:$E,C35)</f>
        <v>1002805</v>
      </c>
      <c r="G36" s="340">
        <f>SUMIFS('rpt 1'!$Q:$Q,'rpt 1'!$E:$E,$C35)+SUMIFS('rpt 1'!$Z:$Z,'rpt 1'!$E:$E,$C35)</f>
        <v>0</v>
      </c>
      <c r="H36" s="340">
        <f>SUMIFS('rpt 1'!$R:$R,'rpt 1'!$E:$E,$C35)+SUMIFS('rpt 1'!$AA:$AA,'rpt 1'!$E:$E,$C35)</f>
        <v>162764.73000000001</v>
      </c>
      <c r="I36" s="340">
        <f>+G36+H36</f>
        <v>162764.73000000001</v>
      </c>
      <c r="J36" s="340">
        <f t="shared" si="8"/>
        <v>10.132865800704101</v>
      </c>
      <c r="K36" s="340">
        <f t="shared" si="9"/>
        <v>1443540.27</v>
      </c>
      <c r="L36" s="340">
        <f t="shared" si="10"/>
        <v>89.867134199295904</v>
      </c>
    </row>
    <row r="37" spans="1:12" ht="20.25">
      <c r="A37" s="371"/>
      <c r="B37" s="338"/>
      <c r="C37" s="338"/>
      <c r="D37" s="338" t="s">
        <v>292</v>
      </c>
      <c r="E37" s="341">
        <f>SUMIFS(พรบ!$J:$J,พรบ!$G:$G,C35)</f>
        <v>147000</v>
      </c>
      <c r="F37" s="341">
        <f>SUMIFS('rpt 1'!$AO:$AO,'rpt 1'!$E:$E,C35)</f>
        <v>147000</v>
      </c>
      <c r="G37" s="341">
        <f>SUMIFS('rpt 1'!$AP:$AP,'rpt 1'!$E:$E,$C35)</f>
        <v>0</v>
      </c>
      <c r="H37" s="341">
        <f>SUMIFS('rpt 1'!$AQ:$AQ,'rpt 1'!$E:$E,$C35)</f>
        <v>147000</v>
      </c>
      <c r="I37" s="341">
        <f>+G37+H37</f>
        <v>147000</v>
      </c>
      <c r="J37" s="341">
        <f t="shared" si="8"/>
        <v>100</v>
      </c>
      <c r="K37" s="341">
        <f t="shared" si="9"/>
        <v>0</v>
      </c>
      <c r="L37" s="341">
        <f t="shared" si="10"/>
        <v>0</v>
      </c>
    </row>
    <row r="38" spans="1:12" ht="20.25">
      <c r="A38" s="369">
        <v>10</v>
      </c>
      <c r="B38" s="336" t="s">
        <v>46</v>
      </c>
      <c r="C38" s="336" t="s">
        <v>48</v>
      </c>
      <c r="D38" s="336" t="s">
        <v>290</v>
      </c>
      <c r="E38" s="339">
        <f>+E39+E40</f>
        <v>2607815</v>
      </c>
      <c r="F38" s="339">
        <f>+F39+F40</f>
        <v>1860715</v>
      </c>
      <c r="G38" s="339">
        <f t="shared" ref="G38" si="37">+G39+G40</f>
        <v>70000</v>
      </c>
      <c r="H38" s="339">
        <f t="shared" ref="H38" si="38">+H39+H40</f>
        <v>265400.82999999996</v>
      </c>
      <c r="I38" s="339">
        <f t="shared" ref="I38" si="39">+I39+I40</f>
        <v>335400.82999999996</v>
      </c>
      <c r="J38" s="339">
        <f t="shared" si="8"/>
        <v>12.861373602038487</v>
      </c>
      <c r="K38" s="339">
        <f t="shared" si="9"/>
        <v>2272414.17</v>
      </c>
      <c r="L38" s="339">
        <f t="shared" si="10"/>
        <v>87.138626397961517</v>
      </c>
    </row>
    <row r="39" spans="1:12" ht="20.25">
      <c r="A39" s="370"/>
      <c r="B39" s="337"/>
      <c r="C39" s="337"/>
      <c r="D39" s="337" t="s">
        <v>291</v>
      </c>
      <c r="E39" s="340">
        <f>SUMIFS(พรบ!$I:$I,พรบ!$G:$G,C38)+SUMIFS(พรบ!$K:$K,พรบ!$G:$G,C38)+SUMIFS(พรบ!$L:$L,พรบ!$G:$G,C38)</f>
        <v>2315715</v>
      </c>
      <c r="F39" s="340">
        <f>SUMIFS('rpt 1'!$O:$O,'rpt 1'!$E:$E,C38)+SUMIFS('rpt 1'!$X:$X,'rpt 1'!$E:$E,C38)</f>
        <v>1568615</v>
      </c>
      <c r="G39" s="340">
        <f>SUMIFS('rpt 1'!$Q:$Q,'rpt 1'!$E:$E,$C38)+SUMIFS('rpt 1'!$Z:$Z,'rpt 1'!$E:$E,$C38)</f>
        <v>70000</v>
      </c>
      <c r="H39" s="340">
        <f>SUMIFS('rpt 1'!$R:$R,'rpt 1'!$E:$E,$C38)+SUMIFS('rpt 1'!$AA:$AA,'rpt 1'!$E:$E,$C38)</f>
        <v>265400.82999999996</v>
      </c>
      <c r="I39" s="340">
        <f>+G39+H39</f>
        <v>335400.82999999996</v>
      </c>
      <c r="J39" s="340">
        <f t="shared" si="8"/>
        <v>14.483683441183391</v>
      </c>
      <c r="K39" s="340">
        <f t="shared" si="9"/>
        <v>1980314.17</v>
      </c>
      <c r="L39" s="340">
        <f t="shared" si="10"/>
        <v>85.516316558816612</v>
      </c>
    </row>
    <row r="40" spans="1:12" ht="20.25">
      <c r="A40" s="371"/>
      <c r="B40" s="338"/>
      <c r="C40" s="338"/>
      <c r="D40" s="338" t="s">
        <v>292</v>
      </c>
      <c r="E40" s="341">
        <f>SUMIFS(พรบ!$J:$J,พรบ!$G:$G,C38)</f>
        <v>292100</v>
      </c>
      <c r="F40" s="341">
        <f>SUMIFS('rpt 1'!$AO:$AO,'rpt 1'!$E:$E,C38)</f>
        <v>292100</v>
      </c>
      <c r="G40" s="341">
        <f>SUMIFS('rpt 1'!$AP:$AP,'rpt 1'!$E:$E,$C38)</f>
        <v>0</v>
      </c>
      <c r="H40" s="341">
        <f>SUMIFS('rpt 1'!$AQ:$AQ,'rpt 1'!$E:$E,$C38)</f>
        <v>0</v>
      </c>
      <c r="I40" s="341">
        <f>+G40+H40</f>
        <v>0</v>
      </c>
      <c r="J40" s="341">
        <f t="shared" si="8"/>
        <v>0</v>
      </c>
      <c r="K40" s="341">
        <f t="shared" si="9"/>
        <v>292100</v>
      </c>
      <c r="L40" s="341">
        <f t="shared" si="10"/>
        <v>100</v>
      </c>
    </row>
    <row r="41" spans="1:12" ht="20.25">
      <c r="A41" s="369">
        <v>11</v>
      </c>
      <c r="B41" s="336" t="s">
        <v>49</v>
      </c>
      <c r="C41" s="336" t="s">
        <v>51</v>
      </c>
      <c r="D41" s="336" t="s">
        <v>290</v>
      </c>
      <c r="E41" s="339">
        <f>+E42+E43</f>
        <v>2135190</v>
      </c>
      <c r="F41" s="339">
        <f>+F42+F43</f>
        <v>1396390</v>
      </c>
      <c r="G41" s="339">
        <f t="shared" ref="G41" si="40">+G42+G43</f>
        <v>107500</v>
      </c>
      <c r="H41" s="339">
        <f t="shared" ref="H41" si="41">+H42+H43</f>
        <v>321275.75</v>
      </c>
      <c r="I41" s="339">
        <f t="shared" ref="I41" si="42">+I42+I43</f>
        <v>428775.75</v>
      </c>
      <c r="J41" s="339">
        <f t="shared" si="8"/>
        <v>20.081386199822965</v>
      </c>
      <c r="K41" s="339">
        <f t="shared" si="9"/>
        <v>1706414.25</v>
      </c>
      <c r="L41" s="339">
        <f t="shared" si="10"/>
        <v>79.918613800177027</v>
      </c>
    </row>
    <row r="42" spans="1:12" ht="20.25">
      <c r="A42" s="370"/>
      <c r="B42" s="337"/>
      <c r="C42" s="337"/>
      <c r="D42" s="337" t="s">
        <v>291</v>
      </c>
      <c r="E42" s="340">
        <f>SUMIFS(พรบ!$I:$I,พรบ!$G:$G,C41)+SUMIFS(พรบ!$K:$K,พรบ!$G:$G,C41)+SUMIFS(พรบ!$L:$L,พรบ!$G:$G,C41)</f>
        <v>1847190</v>
      </c>
      <c r="F42" s="340">
        <f>SUMIFS('rpt 1'!$O:$O,'rpt 1'!$E:$E,C41)+SUMIFS('rpt 1'!$X:$X,'rpt 1'!$E:$E,C41)</f>
        <v>1108390</v>
      </c>
      <c r="G42" s="340">
        <f>SUMIFS('rpt 1'!$Q:$Q,'rpt 1'!$E:$E,$C41)+SUMIFS('rpt 1'!$Z:$Z,'rpt 1'!$E:$E,$C41)</f>
        <v>107500</v>
      </c>
      <c r="H42" s="340">
        <f>SUMIFS('rpt 1'!$R:$R,'rpt 1'!$E:$E,$C41)+SUMIFS('rpt 1'!$AA:$AA,'rpt 1'!$E:$E,$C41)</f>
        <v>321275.75</v>
      </c>
      <c r="I42" s="340">
        <f>+G42+H42</f>
        <v>428775.75</v>
      </c>
      <c r="J42" s="340">
        <f t="shared" si="8"/>
        <v>23.212325207477303</v>
      </c>
      <c r="K42" s="340">
        <f t="shared" si="9"/>
        <v>1418414.25</v>
      </c>
      <c r="L42" s="340">
        <f t="shared" si="10"/>
        <v>76.787674792522694</v>
      </c>
    </row>
    <row r="43" spans="1:12" ht="20.25">
      <c r="A43" s="371"/>
      <c r="B43" s="338"/>
      <c r="C43" s="338"/>
      <c r="D43" s="338" t="s">
        <v>292</v>
      </c>
      <c r="E43" s="341">
        <f>SUMIFS(พรบ!$J:$J,พรบ!$G:$G,C41)</f>
        <v>288000</v>
      </c>
      <c r="F43" s="341">
        <f>SUMIFS('rpt 1'!$AO:$AO,'rpt 1'!$E:$E,C41)</f>
        <v>288000</v>
      </c>
      <c r="G43" s="341">
        <f>SUMIFS('rpt 1'!$AP:$AP,'rpt 1'!$E:$E,$C41)</f>
        <v>0</v>
      </c>
      <c r="H43" s="341">
        <f>SUMIFS('rpt 1'!$AQ:$AQ,'rpt 1'!$E:$E,$C41)</f>
        <v>0</v>
      </c>
      <c r="I43" s="341">
        <f>+G43+H43</f>
        <v>0</v>
      </c>
      <c r="J43" s="341">
        <f t="shared" si="8"/>
        <v>0</v>
      </c>
      <c r="K43" s="341">
        <f t="shared" si="9"/>
        <v>288000</v>
      </c>
      <c r="L43" s="341">
        <f t="shared" si="10"/>
        <v>100</v>
      </c>
    </row>
    <row r="44" spans="1:12" ht="20.25">
      <c r="A44" s="369">
        <v>12</v>
      </c>
      <c r="B44" s="336" t="s">
        <v>52</v>
      </c>
      <c r="C44" s="336" t="s">
        <v>54</v>
      </c>
      <c r="D44" s="336" t="s">
        <v>290</v>
      </c>
      <c r="E44" s="339">
        <f>+E45+E46</f>
        <v>4757265</v>
      </c>
      <c r="F44" s="339">
        <f>+F45+F46</f>
        <v>3607865</v>
      </c>
      <c r="G44" s="339">
        <f t="shared" ref="G44" si="43">+G45+G46</f>
        <v>187130</v>
      </c>
      <c r="H44" s="339">
        <f t="shared" ref="H44" si="44">+H45+H46</f>
        <v>727585.53</v>
      </c>
      <c r="I44" s="339">
        <f t="shared" ref="I44" si="45">+I45+I46</f>
        <v>914715.53</v>
      </c>
      <c r="J44" s="339">
        <f t="shared" si="8"/>
        <v>19.227760698636718</v>
      </c>
      <c r="K44" s="339">
        <f t="shared" si="9"/>
        <v>3842549.4699999997</v>
      </c>
      <c r="L44" s="339">
        <f t="shared" si="10"/>
        <v>80.772239301363285</v>
      </c>
    </row>
    <row r="45" spans="1:12" ht="20.25">
      <c r="A45" s="370"/>
      <c r="B45" s="337"/>
      <c r="C45" s="337"/>
      <c r="D45" s="337" t="s">
        <v>291</v>
      </c>
      <c r="E45" s="340">
        <f>SUMIFS(พรบ!$I:$I,พรบ!$G:$G,C44)+SUMIFS(พรบ!$K:$K,พรบ!$G:$G,C44)+SUMIFS(พรบ!$L:$L,พรบ!$G:$G,C44)</f>
        <v>3513865</v>
      </c>
      <c r="F45" s="340">
        <f>SUMIFS('rpt 1'!$O:$O,'rpt 1'!$E:$E,C44)+SUMIFS('rpt 1'!$X:$X,'rpt 1'!$E:$E,C44)</f>
        <v>2364465</v>
      </c>
      <c r="G45" s="340">
        <f>SUMIFS('rpt 1'!$Q:$Q,'rpt 1'!$E:$E,$C44)+SUMIFS('rpt 1'!$Z:$Z,'rpt 1'!$E:$E,$C44)</f>
        <v>187130</v>
      </c>
      <c r="H45" s="340">
        <f>SUMIFS('rpt 1'!$R:$R,'rpt 1'!$E:$E,$C44)+SUMIFS('rpt 1'!$AA:$AA,'rpt 1'!$E:$E,$C44)</f>
        <v>710585.53</v>
      </c>
      <c r="I45" s="340">
        <f>+G45+H45</f>
        <v>897715.53</v>
      </c>
      <c r="J45" s="340">
        <f t="shared" si="8"/>
        <v>25.547809321075228</v>
      </c>
      <c r="K45" s="340">
        <f t="shared" si="9"/>
        <v>2616149.4699999997</v>
      </c>
      <c r="L45" s="340">
        <f t="shared" si="10"/>
        <v>74.452190678924765</v>
      </c>
    </row>
    <row r="46" spans="1:12" ht="20.25">
      <c r="A46" s="371"/>
      <c r="B46" s="338"/>
      <c r="C46" s="338"/>
      <c r="D46" s="338" t="s">
        <v>292</v>
      </c>
      <c r="E46" s="341">
        <f>SUMIFS(พรบ!$J:$J,พรบ!$G:$G,C44)</f>
        <v>1243400</v>
      </c>
      <c r="F46" s="341">
        <f>SUMIFS('rpt 1'!$AO:$AO,'rpt 1'!$E:$E,C44)</f>
        <v>1243400</v>
      </c>
      <c r="G46" s="341">
        <f>SUMIFS('rpt 1'!$AP:$AP,'rpt 1'!$E:$E,$C44)</f>
        <v>0</v>
      </c>
      <c r="H46" s="341">
        <f>SUMIFS('rpt 1'!$AQ:$AQ,'rpt 1'!$E:$E,$C44)</f>
        <v>17000</v>
      </c>
      <c r="I46" s="341">
        <f>+G46+H46</f>
        <v>17000</v>
      </c>
      <c r="J46" s="341">
        <f t="shared" si="8"/>
        <v>1.3672189158758243</v>
      </c>
      <c r="K46" s="341">
        <f t="shared" si="9"/>
        <v>1226400</v>
      </c>
      <c r="L46" s="341">
        <f t="shared" si="10"/>
        <v>98.632781084124176</v>
      </c>
    </row>
    <row r="47" spans="1:12" ht="20.25">
      <c r="A47" s="369">
        <v>13</v>
      </c>
      <c r="B47" s="336" t="s">
        <v>55</v>
      </c>
      <c r="C47" s="336" t="s">
        <v>57</v>
      </c>
      <c r="D47" s="336" t="s">
        <v>290</v>
      </c>
      <c r="E47" s="339">
        <f>+E48+E49</f>
        <v>2224975</v>
      </c>
      <c r="F47" s="339">
        <f>+F48+F49</f>
        <v>1390475</v>
      </c>
      <c r="G47" s="339">
        <f t="shared" ref="G47" si="46">+G48+G49</f>
        <v>0</v>
      </c>
      <c r="H47" s="339">
        <f t="shared" ref="H47" si="47">+H48+H49</f>
        <v>198541.4</v>
      </c>
      <c r="I47" s="339">
        <f t="shared" ref="I47" si="48">+I48+I49</f>
        <v>198541.4</v>
      </c>
      <c r="J47" s="339">
        <f t="shared" si="8"/>
        <v>8.9233092506657385</v>
      </c>
      <c r="K47" s="339">
        <f t="shared" si="9"/>
        <v>2026433.6</v>
      </c>
      <c r="L47" s="339">
        <f t="shared" si="10"/>
        <v>91.076690749334261</v>
      </c>
    </row>
    <row r="48" spans="1:12" ht="20.25">
      <c r="A48" s="370"/>
      <c r="B48" s="337"/>
      <c r="C48" s="337"/>
      <c r="D48" s="337" t="s">
        <v>291</v>
      </c>
      <c r="E48" s="340">
        <f>SUMIFS(พรบ!$I:$I,พรบ!$G:$G,C47)+SUMIFS(พรบ!$K:$K,พรบ!$G:$G,C47)+SUMIFS(พรบ!$L:$L,พรบ!$G:$G,C47)</f>
        <v>2132575</v>
      </c>
      <c r="F48" s="340">
        <f>SUMIFS('rpt 1'!$O:$O,'rpt 1'!$E:$E,C47)+SUMIFS('rpt 1'!$X:$X,'rpt 1'!$E:$E,C47)</f>
        <v>1298075</v>
      </c>
      <c r="G48" s="340">
        <f>SUMIFS('rpt 1'!$Q:$Q,'rpt 1'!$E:$E,$C47)+SUMIFS('rpt 1'!$Z:$Z,'rpt 1'!$E:$E,$C47)</f>
        <v>0</v>
      </c>
      <c r="H48" s="340">
        <f>SUMIFS('rpt 1'!$R:$R,'rpt 1'!$E:$E,$C47)+SUMIFS('rpt 1'!$AA:$AA,'rpt 1'!$E:$E,$C47)</f>
        <v>198541.4</v>
      </c>
      <c r="I48" s="340">
        <f>+G48+H48</f>
        <v>198541.4</v>
      </c>
      <c r="J48" s="340">
        <f t="shared" si="8"/>
        <v>9.3099375168516936</v>
      </c>
      <c r="K48" s="340">
        <f t="shared" si="9"/>
        <v>1934033.6</v>
      </c>
      <c r="L48" s="340">
        <f t="shared" si="10"/>
        <v>90.69006248314831</v>
      </c>
    </row>
    <row r="49" spans="1:12" ht="20.25">
      <c r="A49" s="371"/>
      <c r="B49" s="338"/>
      <c r="C49" s="338"/>
      <c r="D49" s="338" t="s">
        <v>292</v>
      </c>
      <c r="E49" s="341">
        <f>SUMIFS(พรบ!$J:$J,พรบ!$G:$G,C47)</f>
        <v>92400</v>
      </c>
      <c r="F49" s="341">
        <f>SUMIFS('rpt 1'!$AO:$AO,'rpt 1'!$E:$E,C47)</f>
        <v>92400</v>
      </c>
      <c r="G49" s="341">
        <f>SUMIFS('rpt 1'!$AP:$AP,'rpt 1'!$E:$E,$C47)</f>
        <v>0</v>
      </c>
      <c r="H49" s="341">
        <f>SUMIFS('rpt 1'!$AQ:$AQ,'rpt 1'!$E:$E,$C47)</f>
        <v>0</v>
      </c>
      <c r="I49" s="341">
        <f>+G49+H49</f>
        <v>0</v>
      </c>
      <c r="J49" s="341">
        <f t="shared" si="8"/>
        <v>0</v>
      </c>
      <c r="K49" s="341">
        <f t="shared" si="9"/>
        <v>92400</v>
      </c>
      <c r="L49" s="341">
        <f t="shared" si="10"/>
        <v>100</v>
      </c>
    </row>
    <row r="50" spans="1:12" ht="20.25">
      <c r="A50" s="369">
        <v>14</v>
      </c>
      <c r="B50" s="336" t="s">
        <v>58</v>
      </c>
      <c r="C50" s="336" t="s">
        <v>60</v>
      </c>
      <c r="D50" s="336" t="s">
        <v>290</v>
      </c>
      <c r="E50" s="339">
        <f>+E51+E52</f>
        <v>2314310</v>
      </c>
      <c r="F50" s="339">
        <f>+F51+F52</f>
        <v>1405410</v>
      </c>
      <c r="G50" s="339">
        <f t="shared" ref="G50" si="49">+G51+G52</f>
        <v>115165</v>
      </c>
      <c r="H50" s="339">
        <f t="shared" ref="H50" si="50">+H51+H52</f>
        <v>292870.38</v>
      </c>
      <c r="I50" s="339">
        <f t="shared" ref="I50" si="51">+I51+I52</f>
        <v>408035.38</v>
      </c>
      <c r="J50" s="339">
        <f t="shared" si="8"/>
        <v>17.630973378674422</v>
      </c>
      <c r="K50" s="339">
        <f t="shared" si="9"/>
        <v>1906274.62</v>
      </c>
      <c r="L50" s="339">
        <f t="shared" si="10"/>
        <v>82.369026621325574</v>
      </c>
    </row>
    <row r="51" spans="1:12" ht="20.25">
      <c r="A51" s="370"/>
      <c r="B51" s="337"/>
      <c r="C51" s="337"/>
      <c r="D51" s="337" t="s">
        <v>291</v>
      </c>
      <c r="E51" s="340">
        <f>SUMIFS(พรบ!$I:$I,พรบ!$G:$G,C50)+SUMIFS(พรบ!$K:$K,พรบ!$G:$G,C50)+SUMIFS(พรบ!$L:$L,พรบ!$G:$G,C50)</f>
        <v>2276510</v>
      </c>
      <c r="F51" s="340">
        <f>SUMIFS('rpt 1'!$O:$O,'rpt 1'!$E:$E,C50)+SUMIFS('rpt 1'!$X:$X,'rpt 1'!$E:$E,C50)</f>
        <v>1367610</v>
      </c>
      <c r="G51" s="340">
        <f>SUMIFS('rpt 1'!$Q:$Q,'rpt 1'!$E:$E,$C50)+SUMIFS('rpt 1'!$Z:$Z,'rpt 1'!$E:$E,$C50)</f>
        <v>115165</v>
      </c>
      <c r="H51" s="340">
        <f>SUMIFS('rpt 1'!$R:$R,'rpt 1'!$E:$E,$C50)+SUMIFS('rpt 1'!$AA:$AA,'rpt 1'!$E:$E,$C50)</f>
        <v>255070.38</v>
      </c>
      <c r="I51" s="340">
        <f>+G51+H51</f>
        <v>370235.38</v>
      </c>
      <c r="J51" s="340">
        <f t="shared" si="8"/>
        <v>16.2632881032809</v>
      </c>
      <c r="K51" s="340">
        <f t="shared" si="9"/>
        <v>1906274.62</v>
      </c>
      <c r="L51" s="340">
        <f t="shared" si="10"/>
        <v>83.7367118967191</v>
      </c>
    </row>
    <row r="52" spans="1:12" ht="20.25">
      <c r="A52" s="371"/>
      <c r="B52" s="338"/>
      <c r="C52" s="338"/>
      <c r="D52" s="338" t="s">
        <v>292</v>
      </c>
      <c r="E52" s="341">
        <f>SUMIFS(พรบ!$J:$J,พรบ!$G:$G,C50)</f>
        <v>37800</v>
      </c>
      <c r="F52" s="341">
        <f>SUMIFS('rpt 1'!$AO:$AO,'rpt 1'!$E:$E,C50)</f>
        <v>37800</v>
      </c>
      <c r="G52" s="341">
        <f>SUMIFS('rpt 1'!$AP:$AP,'rpt 1'!$E:$E,$C50)</f>
        <v>0</v>
      </c>
      <c r="H52" s="341">
        <f>SUMIFS('rpt 1'!$AQ:$AQ,'rpt 1'!$E:$E,$C50)</f>
        <v>37800</v>
      </c>
      <c r="I52" s="341">
        <f>+G52+H52</f>
        <v>37800</v>
      </c>
      <c r="J52" s="341">
        <f t="shared" si="8"/>
        <v>100</v>
      </c>
      <c r="K52" s="341">
        <f t="shared" si="9"/>
        <v>0</v>
      </c>
      <c r="L52" s="341">
        <f t="shared" si="10"/>
        <v>0</v>
      </c>
    </row>
    <row r="53" spans="1:12" ht="20.25">
      <c r="A53" s="369">
        <v>15</v>
      </c>
      <c r="B53" s="336" t="s">
        <v>61</v>
      </c>
      <c r="C53" s="336" t="s">
        <v>63</v>
      </c>
      <c r="D53" s="336" t="s">
        <v>290</v>
      </c>
      <c r="E53" s="339">
        <f>+E54+E55</f>
        <v>3858030</v>
      </c>
      <c r="F53" s="339">
        <f>+F54+F55</f>
        <v>2895830</v>
      </c>
      <c r="G53" s="339">
        <f t="shared" ref="G53" si="52">+G54+G55</f>
        <v>105000</v>
      </c>
      <c r="H53" s="339">
        <f t="shared" ref="H53" si="53">+H54+H55</f>
        <v>569316.96</v>
      </c>
      <c r="I53" s="339">
        <f t="shared" ref="I53" si="54">+I54+I55</f>
        <v>674316.96</v>
      </c>
      <c r="J53" s="339">
        <f t="shared" si="8"/>
        <v>17.478271553098342</v>
      </c>
      <c r="K53" s="339">
        <f t="shared" si="9"/>
        <v>3183713.04</v>
      </c>
      <c r="L53" s="339">
        <f t="shared" si="10"/>
        <v>82.521728446901662</v>
      </c>
    </row>
    <row r="54" spans="1:12" ht="20.25">
      <c r="A54" s="370"/>
      <c r="B54" s="337"/>
      <c r="C54" s="337"/>
      <c r="D54" s="337" t="s">
        <v>291</v>
      </c>
      <c r="E54" s="340">
        <f>SUMIFS(พรบ!$I:$I,พรบ!$G:$G,C53)+SUMIFS(พรบ!$K:$K,พรบ!$G:$G,C53)+SUMIFS(พรบ!$L:$L,พรบ!$G:$G,C53)</f>
        <v>3663030</v>
      </c>
      <c r="F54" s="340">
        <f>SUMIFS('rpt 1'!$O:$O,'rpt 1'!$E:$E,C53)+SUMIFS('rpt 1'!$X:$X,'rpt 1'!$E:$E,C53)</f>
        <v>2700830</v>
      </c>
      <c r="G54" s="340">
        <f>SUMIFS('rpt 1'!$Q:$Q,'rpt 1'!$E:$E,$C53)+SUMIFS('rpt 1'!$Z:$Z,'rpt 1'!$E:$E,$C53)</f>
        <v>105000</v>
      </c>
      <c r="H54" s="340">
        <f>SUMIFS('rpt 1'!$R:$R,'rpt 1'!$E:$E,$C53)+SUMIFS('rpt 1'!$AA:$AA,'rpt 1'!$E:$E,$C53)</f>
        <v>374316.95999999996</v>
      </c>
      <c r="I54" s="340">
        <f>+G54+H54</f>
        <v>479316.95999999996</v>
      </c>
      <c r="J54" s="340">
        <f t="shared" si="8"/>
        <v>13.085258924988329</v>
      </c>
      <c r="K54" s="340">
        <f t="shared" si="9"/>
        <v>3183713.04</v>
      </c>
      <c r="L54" s="340">
        <f t="shared" si="10"/>
        <v>86.914741075011676</v>
      </c>
    </row>
    <row r="55" spans="1:12" ht="20.25">
      <c r="A55" s="371"/>
      <c r="B55" s="338"/>
      <c r="C55" s="338"/>
      <c r="D55" s="338" t="s">
        <v>292</v>
      </c>
      <c r="E55" s="341">
        <f>SUMIFS(พรบ!$J:$J,พรบ!$G:$G,C53)</f>
        <v>195000</v>
      </c>
      <c r="F55" s="341">
        <f>SUMIFS('rpt 1'!$AO:$AO,'rpt 1'!$E:$E,C53)</f>
        <v>195000</v>
      </c>
      <c r="G55" s="341">
        <f>SUMIFS('rpt 1'!$AP:$AP,'rpt 1'!$E:$E,$C53)</f>
        <v>0</v>
      </c>
      <c r="H55" s="341">
        <f>SUMIFS('rpt 1'!$AQ:$AQ,'rpt 1'!$E:$E,$C53)</f>
        <v>195000</v>
      </c>
      <c r="I55" s="341">
        <f>+G55+H55</f>
        <v>195000</v>
      </c>
      <c r="J55" s="341">
        <f t="shared" si="8"/>
        <v>100</v>
      </c>
      <c r="K55" s="341">
        <f t="shared" si="9"/>
        <v>0</v>
      </c>
      <c r="L55" s="341">
        <f t="shared" si="10"/>
        <v>0</v>
      </c>
    </row>
    <row r="56" spans="1:12" ht="20.25">
      <c r="A56" s="369">
        <v>16</v>
      </c>
      <c r="B56" s="336" t="s">
        <v>64</v>
      </c>
      <c r="C56" s="336" t="s">
        <v>66</v>
      </c>
      <c r="D56" s="336" t="s">
        <v>290</v>
      </c>
      <c r="E56" s="339">
        <f>+E57+E58</f>
        <v>2054445</v>
      </c>
      <c r="F56" s="339">
        <f>+F57+F58</f>
        <v>1391045</v>
      </c>
      <c r="G56" s="339">
        <f t="shared" ref="G56" si="55">+G57+G58</f>
        <v>20000</v>
      </c>
      <c r="H56" s="339">
        <f t="shared" ref="H56" si="56">+H57+H58</f>
        <v>330521.39</v>
      </c>
      <c r="I56" s="339">
        <f t="shared" ref="I56" si="57">+I57+I58</f>
        <v>350521.39</v>
      </c>
      <c r="J56" s="339">
        <f t="shared" si="8"/>
        <v>17.061609826498152</v>
      </c>
      <c r="K56" s="339">
        <f t="shared" si="9"/>
        <v>1703923.6099999999</v>
      </c>
      <c r="L56" s="339">
        <f t="shared" si="10"/>
        <v>82.938390173501844</v>
      </c>
    </row>
    <row r="57" spans="1:12" ht="20.25">
      <c r="A57" s="370"/>
      <c r="B57" s="337"/>
      <c r="C57" s="337"/>
      <c r="D57" s="337" t="s">
        <v>291</v>
      </c>
      <c r="E57" s="340">
        <f>SUMIFS(พรบ!$I:$I,พรบ!$G:$G,C56)+SUMIFS(พรบ!$K:$K,พรบ!$G:$G,C56)+SUMIFS(พรบ!$L:$L,พรบ!$G:$G,C56)</f>
        <v>1835145</v>
      </c>
      <c r="F57" s="340">
        <f>SUMIFS('rpt 1'!$O:$O,'rpt 1'!$E:$E,C56)+SUMIFS('rpt 1'!$X:$X,'rpt 1'!$E:$E,C56)</f>
        <v>1171745</v>
      </c>
      <c r="G57" s="340">
        <f>SUMIFS('rpt 1'!$Q:$Q,'rpt 1'!$E:$E,$C56)+SUMIFS('rpt 1'!$Z:$Z,'rpt 1'!$E:$E,$C56)</f>
        <v>20000</v>
      </c>
      <c r="H57" s="340">
        <f>SUMIFS('rpt 1'!$R:$R,'rpt 1'!$E:$E,$C56)+SUMIFS('rpt 1'!$AA:$AA,'rpt 1'!$E:$E,$C56)</f>
        <v>296021.39</v>
      </c>
      <c r="I57" s="340">
        <f>+G57+H57</f>
        <v>316021.39</v>
      </c>
      <c r="J57" s="340">
        <f t="shared" si="8"/>
        <v>17.220513365428889</v>
      </c>
      <c r="K57" s="340">
        <f t="shared" si="9"/>
        <v>1519123.6099999999</v>
      </c>
      <c r="L57" s="340">
        <f t="shared" si="10"/>
        <v>82.779486634571114</v>
      </c>
    </row>
    <row r="58" spans="1:12" ht="20.25">
      <c r="A58" s="371"/>
      <c r="B58" s="338"/>
      <c r="C58" s="338"/>
      <c r="D58" s="338" t="s">
        <v>292</v>
      </c>
      <c r="E58" s="341">
        <f>SUMIFS(พรบ!$J:$J,พรบ!$G:$G,C56)</f>
        <v>219300</v>
      </c>
      <c r="F58" s="341">
        <f>SUMIFS('rpt 1'!$AO:$AO,'rpt 1'!$E:$E,C56)</f>
        <v>219300</v>
      </c>
      <c r="G58" s="341">
        <f>SUMIFS('rpt 1'!$AP:$AP,'rpt 1'!$E:$E,$C56)</f>
        <v>0</v>
      </c>
      <c r="H58" s="341">
        <f>SUMIFS('rpt 1'!$AQ:$AQ,'rpt 1'!$E:$E,$C56)</f>
        <v>34500</v>
      </c>
      <c r="I58" s="341">
        <f>+G58+H58</f>
        <v>34500</v>
      </c>
      <c r="J58" s="341">
        <f t="shared" si="8"/>
        <v>15.73187414500684</v>
      </c>
      <c r="K58" s="341">
        <f t="shared" si="9"/>
        <v>184800</v>
      </c>
      <c r="L58" s="341">
        <f t="shared" si="10"/>
        <v>84.268125854993158</v>
      </c>
    </row>
    <row r="59" spans="1:12" ht="20.25">
      <c r="A59" s="369">
        <v>17</v>
      </c>
      <c r="B59" s="336" t="s">
        <v>67</v>
      </c>
      <c r="C59" s="336" t="s">
        <v>69</v>
      </c>
      <c r="D59" s="336" t="s">
        <v>290</v>
      </c>
      <c r="E59" s="339">
        <f>+E60+E61</f>
        <v>4042472</v>
      </c>
      <c r="F59" s="339">
        <f>+F60+F61</f>
        <v>2807472</v>
      </c>
      <c r="G59" s="339">
        <f t="shared" ref="G59" si="58">+G60+G61</f>
        <v>19500</v>
      </c>
      <c r="H59" s="339">
        <f t="shared" ref="H59" si="59">+H60+H61</f>
        <v>379640.18</v>
      </c>
      <c r="I59" s="339">
        <f t="shared" ref="I59" si="60">+I60+I61</f>
        <v>399140.18</v>
      </c>
      <c r="J59" s="339">
        <f t="shared" si="8"/>
        <v>9.8736659153112249</v>
      </c>
      <c r="K59" s="339">
        <f t="shared" si="9"/>
        <v>3643331.82</v>
      </c>
      <c r="L59" s="339">
        <f t="shared" si="10"/>
        <v>90.126334084688779</v>
      </c>
    </row>
    <row r="60" spans="1:12" ht="20.25">
      <c r="A60" s="370"/>
      <c r="B60" s="337"/>
      <c r="C60" s="337"/>
      <c r="D60" s="337" t="s">
        <v>291</v>
      </c>
      <c r="E60" s="340">
        <f>SUMIFS(พรบ!$I:$I,พรบ!$G:$G,C59)+SUMIFS(พรบ!$K:$K,พรบ!$G:$G,C59)+SUMIFS(พรบ!$L:$L,พรบ!$G:$G,C59)</f>
        <v>3639172</v>
      </c>
      <c r="F60" s="340">
        <f>SUMIFS('rpt 1'!$O:$O,'rpt 1'!$E:$E,C59)+SUMIFS('rpt 1'!$X:$X,'rpt 1'!$E:$E,C59)</f>
        <v>2404172</v>
      </c>
      <c r="G60" s="340">
        <f>SUMIFS('rpt 1'!$Q:$Q,'rpt 1'!$E:$E,$C59)+SUMIFS('rpt 1'!$Z:$Z,'rpt 1'!$E:$E,$C59)</f>
        <v>19500</v>
      </c>
      <c r="H60" s="340">
        <f>SUMIFS('rpt 1'!$R:$R,'rpt 1'!$E:$E,$C59)+SUMIFS('rpt 1'!$AA:$AA,'rpt 1'!$E:$E,$C59)</f>
        <v>379640.18</v>
      </c>
      <c r="I60" s="340">
        <f>+G60+H60</f>
        <v>399140.18</v>
      </c>
      <c r="J60" s="340">
        <f t="shared" si="8"/>
        <v>10.967884452837074</v>
      </c>
      <c r="K60" s="340">
        <f t="shared" si="9"/>
        <v>3240031.82</v>
      </c>
      <c r="L60" s="340">
        <f t="shared" si="10"/>
        <v>89.032115547162931</v>
      </c>
    </row>
    <row r="61" spans="1:12" ht="20.25">
      <c r="A61" s="371"/>
      <c r="B61" s="338"/>
      <c r="C61" s="338"/>
      <c r="D61" s="338" t="s">
        <v>292</v>
      </c>
      <c r="E61" s="341">
        <f>SUMIFS(พรบ!$J:$J,พรบ!$G:$G,C59)</f>
        <v>403300</v>
      </c>
      <c r="F61" s="341">
        <f>SUMIFS('rpt 1'!$AO:$AO,'rpt 1'!$E:$E,C59)</f>
        <v>403300</v>
      </c>
      <c r="G61" s="341">
        <f>SUMIFS('rpt 1'!$AP:$AP,'rpt 1'!$E:$E,$C59)</f>
        <v>0</v>
      </c>
      <c r="H61" s="341">
        <f>SUMIFS('rpt 1'!$AQ:$AQ,'rpt 1'!$E:$E,$C59)</f>
        <v>0</v>
      </c>
      <c r="I61" s="341">
        <f>+G61+H61</f>
        <v>0</v>
      </c>
      <c r="J61" s="341">
        <f t="shared" si="8"/>
        <v>0</v>
      </c>
      <c r="K61" s="341">
        <f t="shared" si="9"/>
        <v>403300</v>
      </c>
      <c r="L61" s="341">
        <f t="shared" si="10"/>
        <v>100</v>
      </c>
    </row>
    <row r="62" spans="1:12" ht="20.25">
      <c r="A62" s="369">
        <v>18</v>
      </c>
      <c r="B62" s="336" t="s">
        <v>70</v>
      </c>
      <c r="C62" s="336" t="s">
        <v>72</v>
      </c>
      <c r="D62" s="336" t="s">
        <v>290</v>
      </c>
      <c r="E62" s="339">
        <f>+E63+E64</f>
        <v>4092875</v>
      </c>
      <c r="F62" s="339">
        <f>+F63+F64</f>
        <v>2916975</v>
      </c>
      <c r="G62" s="339">
        <f t="shared" ref="G62" si="61">+G63+G64</f>
        <v>155000</v>
      </c>
      <c r="H62" s="339">
        <f t="shared" ref="H62" si="62">+H63+H64</f>
        <v>412632.62999999989</v>
      </c>
      <c r="I62" s="339">
        <f t="shared" ref="I62" si="63">+I63+I64</f>
        <v>567632.62999999989</v>
      </c>
      <c r="J62" s="339">
        <f t="shared" si="8"/>
        <v>13.86879956021134</v>
      </c>
      <c r="K62" s="339">
        <f t="shared" si="9"/>
        <v>3525242.37</v>
      </c>
      <c r="L62" s="339">
        <f t="shared" si="10"/>
        <v>86.131200439788657</v>
      </c>
    </row>
    <row r="63" spans="1:12" ht="20.25">
      <c r="A63" s="370"/>
      <c r="B63" s="337"/>
      <c r="C63" s="337"/>
      <c r="D63" s="337" t="s">
        <v>291</v>
      </c>
      <c r="E63" s="340">
        <f>SUMIFS(พรบ!$I:$I,พรบ!$G:$G,C62)+SUMIFS(พรบ!$K:$K,พรบ!$G:$G,C62)+SUMIFS(พรบ!$L:$L,พรบ!$G:$G,C62)</f>
        <v>3159875</v>
      </c>
      <c r="F63" s="340">
        <f>SUMIFS('rpt 1'!$O:$O,'rpt 1'!$E:$E,C62)+SUMIFS('rpt 1'!$X:$X,'rpt 1'!$E:$E,C62)</f>
        <v>1983975</v>
      </c>
      <c r="G63" s="340">
        <f>SUMIFS('rpt 1'!$Q:$Q,'rpt 1'!$E:$E,$C62)+SUMIFS('rpt 1'!$Z:$Z,'rpt 1'!$E:$E,$C62)</f>
        <v>155000</v>
      </c>
      <c r="H63" s="340">
        <f>SUMIFS('rpt 1'!$R:$R,'rpt 1'!$E:$E,$C62)+SUMIFS('rpt 1'!$AA:$AA,'rpt 1'!$E:$E,$C62)</f>
        <v>374632.62999999989</v>
      </c>
      <c r="I63" s="340">
        <f>+G63+H63</f>
        <v>529632.62999999989</v>
      </c>
      <c r="J63" s="340">
        <f t="shared" si="8"/>
        <v>16.761189287550927</v>
      </c>
      <c r="K63" s="340">
        <f t="shared" si="9"/>
        <v>2630242.37</v>
      </c>
      <c r="L63" s="340">
        <f t="shared" si="10"/>
        <v>83.238810712449066</v>
      </c>
    </row>
    <row r="64" spans="1:12" ht="20.25">
      <c r="A64" s="371"/>
      <c r="B64" s="338"/>
      <c r="C64" s="338"/>
      <c r="D64" s="338" t="s">
        <v>292</v>
      </c>
      <c r="E64" s="341">
        <f>SUMIFS(พรบ!$J:$J,พรบ!$G:$G,C62)</f>
        <v>933000</v>
      </c>
      <c r="F64" s="341">
        <f>SUMIFS('rpt 1'!$AO:$AO,'rpt 1'!$E:$E,C62)</f>
        <v>933000</v>
      </c>
      <c r="G64" s="341">
        <f>SUMIFS('rpt 1'!$AP:$AP,'rpt 1'!$E:$E,$C62)</f>
        <v>0</v>
      </c>
      <c r="H64" s="341">
        <f>SUMIFS('rpt 1'!$AQ:$AQ,'rpt 1'!$E:$E,$C62)</f>
        <v>38000</v>
      </c>
      <c r="I64" s="341">
        <f>+G64+H64</f>
        <v>38000</v>
      </c>
      <c r="J64" s="341">
        <f t="shared" si="8"/>
        <v>4.072883172561629</v>
      </c>
      <c r="K64" s="341">
        <f t="shared" si="9"/>
        <v>895000</v>
      </c>
      <c r="L64" s="341">
        <f t="shared" si="10"/>
        <v>95.927116827438368</v>
      </c>
    </row>
    <row r="65" spans="1:12" ht="20.25">
      <c r="A65" s="369">
        <v>19</v>
      </c>
      <c r="B65" s="336" t="s">
        <v>73</v>
      </c>
      <c r="C65" s="336" t="s">
        <v>75</v>
      </c>
      <c r="D65" s="336" t="s">
        <v>290</v>
      </c>
      <c r="E65" s="339">
        <f>+E66+E67</f>
        <v>2134165</v>
      </c>
      <c r="F65" s="339">
        <f>+F66+F67</f>
        <v>1400165</v>
      </c>
      <c r="G65" s="339">
        <f t="shared" ref="G65" si="64">+G66+G67</f>
        <v>98975</v>
      </c>
      <c r="H65" s="339">
        <f t="shared" ref="H65" si="65">+H66+H67</f>
        <v>367008.64</v>
      </c>
      <c r="I65" s="339">
        <f t="shared" ref="I65" si="66">+I66+I67</f>
        <v>465983.64</v>
      </c>
      <c r="J65" s="339">
        <f t="shared" si="8"/>
        <v>21.834471092909872</v>
      </c>
      <c r="K65" s="339">
        <f t="shared" si="9"/>
        <v>1668181.3599999999</v>
      </c>
      <c r="L65" s="339">
        <f t="shared" si="10"/>
        <v>78.16552890709012</v>
      </c>
    </row>
    <row r="66" spans="1:12" ht="20.25">
      <c r="A66" s="370"/>
      <c r="B66" s="337"/>
      <c r="C66" s="337"/>
      <c r="D66" s="337" t="s">
        <v>291</v>
      </c>
      <c r="E66" s="340">
        <f>SUMIFS(พรบ!$I:$I,พรบ!$G:$G,C65)+SUMIFS(พรบ!$K:$K,พรบ!$G:$G,C65)+SUMIFS(พรบ!$L:$L,พรบ!$G:$G,C65)</f>
        <v>1987165</v>
      </c>
      <c r="F66" s="340">
        <f>SUMIFS('rpt 1'!$O:$O,'rpt 1'!$E:$E,C65)+SUMIFS('rpt 1'!$X:$X,'rpt 1'!$E:$E,C65)</f>
        <v>1253165</v>
      </c>
      <c r="G66" s="340">
        <f>SUMIFS('rpt 1'!$Q:$Q,'rpt 1'!$E:$E,$C65)+SUMIFS('rpt 1'!$Z:$Z,'rpt 1'!$E:$E,$C65)</f>
        <v>98975</v>
      </c>
      <c r="H66" s="340">
        <f>SUMIFS('rpt 1'!$R:$R,'rpt 1'!$E:$E,$C65)+SUMIFS('rpt 1'!$AA:$AA,'rpt 1'!$E:$E,$C65)</f>
        <v>367008.64</v>
      </c>
      <c r="I66" s="340">
        <f>+G66+H66</f>
        <v>465983.64</v>
      </c>
      <c r="J66" s="340">
        <f t="shared" si="8"/>
        <v>23.449670258886403</v>
      </c>
      <c r="K66" s="340">
        <f t="shared" si="9"/>
        <v>1521181.3599999999</v>
      </c>
      <c r="L66" s="340">
        <f t="shared" si="10"/>
        <v>76.5503297411136</v>
      </c>
    </row>
    <row r="67" spans="1:12" ht="20.25">
      <c r="A67" s="371"/>
      <c r="B67" s="338"/>
      <c r="C67" s="338"/>
      <c r="D67" s="338" t="s">
        <v>292</v>
      </c>
      <c r="E67" s="341">
        <f>SUMIFS(พรบ!$J:$J,พรบ!$G:$G,C65)</f>
        <v>147000</v>
      </c>
      <c r="F67" s="341">
        <f>SUMIFS('rpt 1'!$AO:$AO,'rpt 1'!$E:$E,C65)</f>
        <v>147000</v>
      </c>
      <c r="G67" s="341">
        <f>SUMIFS('rpt 1'!$AP:$AP,'rpt 1'!$E:$E,$C65)</f>
        <v>0</v>
      </c>
      <c r="H67" s="341">
        <f>SUMIFS('rpt 1'!$AQ:$AQ,'rpt 1'!$E:$E,$C65)</f>
        <v>0</v>
      </c>
      <c r="I67" s="341">
        <f>+G67+H67</f>
        <v>0</v>
      </c>
      <c r="J67" s="341">
        <f t="shared" si="8"/>
        <v>0</v>
      </c>
      <c r="K67" s="341">
        <f t="shared" si="9"/>
        <v>147000</v>
      </c>
      <c r="L67" s="341">
        <f t="shared" si="10"/>
        <v>100</v>
      </c>
    </row>
    <row r="68" spans="1:12" ht="20.25">
      <c r="A68" s="369">
        <v>20</v>
      </c>
      <c r="B68" s="336" t="s">
        <v>76</v>
      </c>
      <c r="C68" s="336" t="s">
        <v>78</v>
      </c>
      <c r="D68" s="336" t="s">
        <v>290</v>
      </c>
      <c r="E68" s="339">
        <f>+E69+E70</f>
        <v>2060295</v>
      </c>
      <c r="F68" s="339">
        <f>+F69+F70</f>
        <v>1286395</v>
      </c>
      <c r="G68" s="339">
        <f t="shared" ref="G68" si="67">+G69+G70</f>
        <v>102500</v>
      </c>
      <c r="H68" s="339">
        <f t="shared" ref="H68" si="68">+H69+H70</f>
        <v>271657.55</v>
      </c>
      <c r="I68" s="339">
        <f t="shared" ref="I68" si="69">+I69+I70</f>
        <v>374157.55</v>
      </c>
      <c r="J68" s="339">
        <f t="shared" si="8"/>
        <v>18.160387226101118</v>
      </c>
      <c r="K68" s="339">
        <f t="shared" si="9"/>
        <v>1686137.45</v>
      </c>
      <c r="L68" s="339">
        <f t="shared" si="10"/>
        <v>81.839612773898878</v>
      </c>
    </row>
    <row r="69" spans="1:12" ht="20.25">
      <c r="A69" s="370"/>
      <c r="B69" s="337"/>
      <c r="C69" s="337"/>
      <c r="D69" s="337" t="s">
        <v>291</v>
      </c>
      <c r="E69" s="340">
        <f>SUMIFS(พรบ!$I:$I,พรบ!$G:$G,C68)+SUMIFS(พรบ!$K:$K,พรบ!$G:$G,C68)+SUMIFS(พรบ!$L:$L,พรบ!$G:$G,C68)</f>
        <v>1834295</v>
      </c>
      <c r="F69" s="340">
        <f>SUMIFS('rpt 1'!$O:$O,'rpt 1'!$E:$E,C68)+SUMIFS('rpt 1'!$X:$X,'rpt 1'!$E:$E,C68)</f>
        <v>1060395</v>
      </c>
      <c r="G69" s="340">
        <f>SUMIFS('rpt 1'!$Q:$Q,'rpt 1'!$E:$E,$C68)+SUMIFS('rpt 1'!$Z:$Z,'rpt 1'!$E:$E,$C68)</f>
        <v>102500</v>
      </c>
      <c r="H69" s="340">
        <f>SUMIFS('rpt 1'!$R:$R,'rpt 1'!$E:$E,$C68)+SUMIFS('rpt 1'!$AA:$AA,'rpt 1'!$E:$E,$C68)</f>
        <v>259657.55</v>
      </c>
      <c r="I69" s="340">
        <f>+G69+H69</f>
        <v>362157.55</v>
      </c>
      <c r="J69" s="340">
        <f t="shared" si="8"/>
        <v>19.743691718071521</v>
      </c>
      <c r="K69" s="340">
        <f t="shared" si="9"/>
        <v>1472137.45</v>
      </c>
      <c r="L69" s="340">
        <f t="shared" si="10"/>
        <v>80.256308281928483</v>
      </c>
    </row>
    <row r="70" spans="1:12" ht="20.25">
      <c r="A70" s="371"/>
      <c r="B70" s="338"/>
      <c r="C70" s="338"/>
      <c r="D70" s="338" t="s">
        <v>292</v>
      </c>
      <c r="E70" s="341">
        <f>SUMIFS(พรบ!$J:$J,พรบ!$G:$G,C68)</f>
        <v>226000</v>
      </c>
      <c r="F70" s="341">
        <f>SUMIFS('rpt 1'!$AO:$AO,'rpt 1'!$E:$E,C68)</f>
        <v>226000</v>
      </c>
      <c r="G70" s="341">
        <f>SUMIFS('rpt 1'!$AP:$AP,'rpt 1'!$E:$E,$C68)</f>
        <v>0</v>
      </c>
      <c r="H70" s="341">
        <f>SUMIFS('rpt 1'!$AQ:$AQ,'rpt 1'!$E:$E,$C68)</f>
        <v>12000</v>
      </c>
      <c r="I70" s="341">
        <f>+G70+H70</f>
        <v>12000</v>
      </c>
      <c r="J70" s="341">
        <f t="shared" si="8"/>
        <v>5.3097345132743365</v>
      </c>
      <c r="K70" s="341">
        <f t="shared" si="9"/>
        <v>214000</v>
      </c>
      <c r="L70" s="341">
        <f t="shared" si="10"/>
        <v>94.690265486725664</v>
      </c>
    </row>
    <row r="71" spans="1:12" ht="20.25">
      <c r="A71" s="369">
        <v>21</v>
      </c>
      <c r="B71" s="336" t="s">
        <v>79</v>
      </c>
      <c r="C71" s="336" t="s">
        <v>81</v>
      </c>
      <c r="D71" s="336" t="s">
        <v>290</v>
      </c>
      <c r="E71" s="339">
        <f>+E72+E73</f>
        <v>1847090</v>
      </c>
      <c r="F71" s="339">
        <f>+F72+F73</f>
        <v>1157490</v>
      </c>
      <c r="G71" s="339">
        <f t="shared" ref="G71" si="70">+G72+G73</f>
        <v>124750</v>
      </c>
      <c r="H71" s="339">
        <f t="shared" ref="H71" si="71">+H72+H73</f>
        <v>377439.67</v>
      </c>
      <c r="I71" s="339">
        <f t="shared" ref="I71" si="72">+I72+I73</f>
        <v>502189.67</v>
      </c>
      <c r="J71" s="339">
        <f t="shared" si="8"/>
        <v>27.18815379867792</v>
      </c>
      <c r="K71" s="339">
        <f t="shared" si="9"/>
        <v>1344900.33</v>
      </c>
      <c r="L71" s="339">
        <f t="shared" si="10"/>
        <v>72.811846201322084</v>
      </c>
    </row>
    <row r="72" spans="1:12" ht="20.25">
      <c r="A72" s="370"/>
      <c r="B72" s="337"/>
      <c r="C72" s="337"/>
      <c r="D72" s="337" t="s">
        <v>291</v>
      </c>
      <c r="E72" s="340">
        <f>SUMIFS(พรบ!$I:$I,พรบ!$G:$G,C71)+SUMIFS(พรบ!$K:$K,พรบ!$G:$G,C71)+SUMIFS(พรบ!$L:$L,พรบ!$G:$G,C71)</f>
        <v>1700090</v>
      </c>
      <c r="F72" s="340">
        <f>SUMIFS('rpt 1'!$O:$O,'rpt 1'!$E:$E,C71)+SUMIFS('rpt 1'!$X:$X,'rpt 1'!$E:$E,C71)</f>
        <v>1010490</v>
      </c>
      <c r="G72" s="340">
        <f>SUMIFS('rpt 1'!$Q:$Q,'rpt 1'!$E:$E,$C71)+SUMIFS('rpt 1'!$Z:$Z,'rpt 1'!$E:$E,$C71)</f>
        <v>124750</v>
      </c>
      <c r="H72" s="340">
        <f>SUMIFS('rpt 1'!$R:$R,'rpt 1'!$E:$E,$C71)+SUMIFS('rpt 1'!$AA:$AA,'rpt 1'!$E:$E,$C71)</f>
        <v>230439.66999999998</v>
      </c>
      <c r="I72" s="340">
        <f>+G72+H72</f>
        <v>355189.67</v>
      </c>
      <c r="J72" s="340">
        <f t="shared" ref="J72:J135" si="73">+I72*100/E72</f>
        <v>20.892403931556565</v>
      </c>
      <c r="K72" s="340">
        <f t="shared" ref="K72:K135" si="74">+E72-I72</f>
        <v>1344900.33</v>
      </c>
      <c r="L72" s="340">
        <f t="shared" ref="L72:L135" si="75">+K72*100/E72</f>
        <v>79.107596068443442</v>
      </c>
    </row>
    <row r="73" spans="1:12" ht="20.25">
      <c r="A73" s="371"/>
      <c r="B73" s="338"/>
      <c r="C73" s="338"/>
      <c r="D73" s="338" t="s">
        <v>292</v>
      </c>
      <c r="E73" s="341">
        <f>SUMIFS(พรบ!$J:$J,พรบ!$G:$G,C71)</f>
        <v>147000</v>
      </c>
      <c r="F73" s="341">
        <f>SUMIFS('rpt 1'!$AO:$AO,'rpt 1'!$E:$E,C71)</f>
        <v>147000</v>
      </c>
      <c r="G73" s="341">
        <f>SUMIFS('rpt 1'!$AP:$AP,'rpt 1'!$E:$E,$C71)</f>
        <v>0</v>
      </c>
      <c r="H73" s="341">
        <f>SUMIFS('rpt 1'!$AQ:$AQ,'rpt 1'!$E:$E,$C71)</f>
        <v>147000</v>
      </c>
      <c r="I73" s="341">
        <f>+G73+H73</f>
        <v>147000</v>
      </c>
      <c r="J73" s="341">
        <f t="shared" si="73"/>
        <v>100</v>
      </c>
      <c r="K73" s="341">
        <f t="shared" si="74"/>
        <v>0</v>
      </c>
      <c r="L73" s="341">
        <f t="shared" si="75"/>
        <v>0</v>
      </c>
    </row>
    <row r="74" spans="1:12" ht="20.25">
      <c r="A74" s="390" t="s">
        <v>287</v>
      </c>
      <c r="B74" s="391"/>
      <c r="C74" s="392"/>
      <c r="D74" s="359" t="s">
        <v>290</v>
      </c>
      <c r="E74" s="356">
        <f>+E77+E80+E83+E86+E89+E92+E95+E98+E101+E104+E107+E110+E113+E116+E119+E122+E125+E128+E131+E134</f>
        <v>77948090</v>
      </c>
      <c r="F74" s="356">
        <f>+F77+F80+F83+F86+F89+F92+F95+F98+F101+F104+F107+F110+F113+F116+F119+F122+F125+F128+F131+F134</f>
        <v>55674310</v>
      </c>
      <c r="G74" s="356">
        <f t="shared" ref="G74:I74" si="76">+G77+G80+G83+G86+G89+G92+G95+G98+G101+G104+G107+G110+G113+G116+G119+G122+G125+G128+G131+G134</f>
        <v>1638026</v>
      </c>
      <c r="H74" s="356">
        <f t="shared" si="76"/>
        <v>10416071.529999999</v>
      </c>
      <c r="I74" s="356">
        <f t="shared" si="76"/>
        <v>12054097.530000003</v>
      </c>
      <c r="J74" s="356">
        <f t="shared" si="73"/>
        <v>15.464262857499142</v>
      </c>
      <c r="K74" s="356">
        <f t="shared" si="74"/>
        <v>65893992.469999999</v>
      </c>
      <c r="L74" s="356">
        <f t="shared" si="75"/>
        <v>84.535737142500864</v>
      </c>
    </row>
    <row r="75" spans="1:12" ht="20.25">
      <c r="A75" s="393"/>
      <c r="B75" s="394"/>
      <c r="C75" s="395"/>
      <c r="D75" s="360" t="s">
        <v>291</v>
      </c>
      <c r="E75" s="357">
        <f t="shared" ref="E75:F76" si="77">+E78+E81+E84+E87+E90+E93+E96+E99+E102+E105+E108+E111+E114+E117+E120+E123+E126+E129+E132+E135</f>
        <v>66819590</v>
      </c>
      <c r="F75" s="357">
        <f t="shared" si="77"/>
        <v>44545810</v>
      </c>
      <c r="G75" s="357">
        <f t="shared" ref="G75:I75" si="78">+G78+G81+G84+G87+G90+G93+G96+G99+G102+G105+G108+G111+G114+G117+G120+G123+G126+G129+G132+G135</f>
        <v>1612026</v>
      </c>
      <c r="H75" s="357">
        <f t="shared" si="78"/>
        <v>9083681.5300000031</v>
      </c>
      <c r="I75" s="357">
        <f t="shared" si="78"/>
        <v>10695707.529999999</v>
      </c>
      <c r="J75" s="357">
        <f t="shared" si="73"/>
        <v>16.006843995900002</v>
      </c>
      <c r="K75" s="357">
        <f t="shared" si="74"/>
        <v>56123882.469999999</v>
      </c>
      <c r="L75" s="357">
        <f t="shared" si="75"/>
        <v>83.993156004100001</v>
      </c>
    </row>
    <row r="76" spans="1:12" ht="20.25">
      <c r="A76" s="396"/>
      <c r="B76" s="397"/>
      <c r="C76" s="398"/>
      <c r="D76" s="361" t="s">
        <v>292</v>
      </c>
      <c r="E76" s="358">
        <f t="shared" si="77"/>
        <v>11128500</v>
      </c>
      <c r="F76" s="358">
        <f t="shared" si="77"/>
        <v>11128500</v>
      </c>
      <c r="G76" s="358">
        <f t="shared" ref="G76:I76" si="79">+G79+G82+G85+G88+G91+G94+G97+G100+G103+G106+G109+G112+G115+G118+G121+G124+G127+G130+G133+G136</f>
        <v>26000</v>
      </c>
      <c r="H76" s="358">
        <f t="shared" si="79"/>
        <v>1332390</v>
      </c>
      <c r="I76" s="358">
        <f t="shared" si="79"/>
        <v>1358390</v>
      </c>
      <c r="J76" s="358">
        <f t="shared" si="73"/>
        <v>12.206406973087118</v>
      </c>
      <c r="K76" s="358">
        <f t="shared" si="74"/>
        <v>9770110</v>
      </c>
      <c r="L76" s="358">
        <f t="shared" si="75"/>
        <v>87.793593026912887</v>
      </c>
    </row>
    <row r="77" spans="1:12" ht="20.25">
      <c r="A77" s="369">
        <v>22</v>
      </c>
      <c r="B77" s="336" t="s">
        <v>82</v>
      </c>
      <c r="C77" s="336" t="s">
        <v>84</v>
      </c>
      <c r="D77" s="336" t="s">
        <v>290</v>
      </c>
      <c r="E77" s="339">
        <f>+E78+E79</f>
        <v>5107435</v>
      </c>
      <c r="F77" s="339">
        <f>+F78+F79</f>
        <v>3740655</v>
      </c>
      <c r="G77" s="339">
        <f t="shared" ref="G77" si="80">+G78+G79</f>
        <v>50410</v>
      </c>
      <c r="H77" s="339">
        <f t="shared" ref="H77" si="81">+H78+H79</f>
        <v>1004348.88</v>
      </c>
      <c r="I77" s="339">
        <f t="shared" ref="I77" si="82">+I78+I79</f>
        <v>1054758.8799999999</v>
      </c>
      <c r="J77" s="339">
        <f t="shared" si="73"/>
        <v>20.651440106433071</v>
      </c>
      <c r="K77" s="339">
        <f t="shared" si="74"/>
        <v>4052676.12</v>
      </c>
      <c r="L77" s="339">
        <f t="shared" si="75"/>
        <v>79.348559893566929</v>
      </c>
    </row>
    <row r="78" spans="1:12" ht="20.25">
      <c r="A78" s="370"/>
      <c r="B78" s="337"/>
      <c r="C78" s="337"/>
      <c r="D78" s="337" t="s">
        <v>291</v>
      </c>
      <c r="E78" s="340">
        <f>SUMIFS(พรบ!$I:$I,พรบ!$G:$G,C77)+SUMIFS(พรบ!$K:$K,พรบ!$G:$G,C77)+SUMIFS(พรบ!$L:$L,พรบ!$G:$G,C77)</f>
        <v>4967035</v>
      </c>
      <c r="F78" s="340">
        <f>SUMIFS('rpt 1'!$O:$O,'rpt 1'!$E:$E,C77)+SUMIFS('rpt 1'!$X:$X,'rpt 1'!$E:$E,C77)</f>
        <v>3600255</v>
      </c>
      <c r="G78" s="340">
        <f>SUMIFS('rpt 1'!$Q:$Q,'rpt 1'!$E:$E,$C77)+SUMIFS('rpt 1'!$Z:$Z,'rpt 1'!$E:$E,$C77)</f>
        <v>50410</v>
      </c>
      <c r="H78" s="340">
        <f>SUMIFS('rpt 1'!$R:$R,'rpt 1'!$E:$E,$C77)+SUMIFS('rpt 1'!$AA:$AA,'rpt 1'!$E:$E,$C77)</f>
        <v>956348.88</v>
      </c>
      <c r="I78" s="340">
        <f>+G78+H78</f>
        <v>1006758.88</v>
      </c>
      <c r="J78" s="340">
        <f t="shared" si="73"/>
        <v>20.268809863429592</v>
      </c>
      <c r="K78" s="340">
        <f t="shared" si="74"/>
        <v>3960276.12</v>
      </c>
      <c r="L78" s="340">
        <f t="shared" si="75"/>
        <v>79.731190136570405</v>
      </c>
    </row>
    <row r="79" spans="1:12" ht="20.25">
      <c r="A79" s="371"/>
      <c r="B79" s="338"/>
      <c r="C79" s="338"/>
      <c r="D79" s="338" t="s">
        <v>292</v>
      </c>
      <c r="E79" s="341">
        <f>SUMIFS(พรบ!$J:$J,พรบ!$G:$G,C77)</f>
        <v>140400</v>
      </c>
      <c r="F79" s="341">
        <f>SUMIFS('rpt 1'!$AO:$AO,'rpt 1'!$E:$E,C77)</f>
        <v>140400</v>
      </c>
      <c r="G79" s="341">
        <f>SUMIFS('rpt 1'!$AP:$AP,'rpt 1'!$E:$E,$C77)</f>
        <v>0</v>
      </c>
      <c r="H79" s="341">
        <f>SUMIFS('rpt 1'!$AQ:$AQ,'rpt 1'!$E:$E,$C77)</f>
        <v>48000</v>
      </c>
      <c r="I79" s="341">
        <f>+G79+H79</f>
        <v>48000</v>
      </c>
      <c r="J79" s="341">
        <f t="shared" si="73"/>
        <v>34.188034188034187</v>
      </c>
      <c r="K79" s="341">
        <f t="shared" si="74"/>
        <v>92400</v>
      </c>
      <c r="L79" s="341">
        <f t="shared" si="75"/>
        <v>65.811965811965806</v>
      </c>
    </row>
    <row r="80" spans="1:12" ht="20.25">
      <c r="A80" s="369">
        <v>23</v>
      </c>
      <c r="B80" s="336" t="s">
        <v>85</v>
      </c>
      <c r="C80" s="336" t="s">
        <v>87</v>
      </c>
      <c r="D80" s="336" t="s">
        <v>290</v>
      </c>
      <c r="E80" s="339">
        <f>+E81+E82</f>
        <v>4606755</v>
      </c>
      <c r="F80" s="339">
        <f>+F81+F82</f>
        <v>3405355</v>
      </c>
      <c r="G80" s="339">
        <f t="shared" ref="G80" si="83">+G81+G82</f>
        <v>0</v>
      </c>
      <c r="H80" s="339">
        <f t="shared" ref="H80" si="84">+H81+H82</f>
        <v>416277.6</v>
      </c>
      <c r="I80" s="339">
        <f t="shared" ref="I80" si="85">+I81+I82</f>
        <v>416277.6</v>
      </c>
      <c r="J80" s="339">
        <f t="shared" si="73"/>
        <v>9.0362435163146291</v>
      </c>
      <c r="K80" s="339">
        <f t="shared" si="74"/>
        <v>4190477.4</v>
      </c>
      <c r="L80" s="339">
        <f t="shared" si="75"/>
        <v>90.963756483685373</v>
      </c>
    </row>
    <row r="81" spans="1:12" ht="20.25">
      <c r="A81" s="370"/>
      <c r="B81" s="337"/>
      <c r="C81" s="337"/>
      <c r="D81" s="337" t="s">
        <v>291</v>
      </c>
      <c r="E81" s="340">
        <f>SUMIFS(พรบ!$I:$I,พรบ!$G:$G,C80)+SUMIFS(พรบ!$K:$K,พรบ!$G:$G,C80)+SUMIFS(พรบ!$L:$L,พรบ!$G:$G,C80)</f>
        <v>3747355</v>
      </c>
      <c r="F81" s="340">
        <f>SUMIFS('rpt 1'!$O:$O,'rpt 1'!$E:$E,C80)+SUMIFS('rpt 1'!$X:$X,'rpt 1'!$E:$E,C80)</f>
        <v>2545955</v>
      </c>
      <c r="G81" s="340">
        <f>SUMIFS('rpt 1'!$Q:$Q,'rpt 1'!$E:$E,$C80)+SUMIFS('rpt 1'!$Z:$Z,'rpt 1'!$E:$E,$C80)</f>
        <v>0</v>
      </c>
      <c r="H81" s="340">
        <f>SUMIFS('rpt 1'!$R:$R,'rpt 1'!$E:$E,$C80)+SUMIFS('rpt 1'!$AA:$AA,'rpt 1'!$E:$E,$C80)</f>
        <v>416277.6</v>
      </c>
      <c r="I81" s="340">
        <f>+G81+H81</f>
        <v>416277.6</v>
      </c>
      <c r="J81" s="340">
        <f t="shared" si="73"/>
        <v>11.108571245585219</v>
      </c>
      <c r="K81" s="340">
        <f t="shared" si="74"/>
        <v>3331077.4</v>
      </c>
      <c r="L81" s="340">
        <f t="shared" si="75"/>
        <v>88.891428754414775</v>
      </c>
    </row>
    <row r="82" spans="1:12" ht="20.25">
      <c r="A82" s="371"/>
      <c r="B82" s="338"/>
      <c r="C82" s="338"/>
      <c r="D82" s="338" t="s">
        <v>292</v>
      </c>
      <c r="E82" s="341">
        <f>SUMIFS(พรบ!$J:$J,พรบ!$G:$G,C80)</f>
        <v>859400</v>
      </c>
      <c r="F82" s="341">
        <f>SUMIFS('rpt 1'!$AO:$AO,'rpt 1'!$E:$E,C80)</f>
        <v>859400</v>
      </c>
      <c r="G82" s="341">
        <f>SUMIFS('rpt 1'!$AP:$AP,'rpt 1'!$E:$E,$C80)</f>
        <v>0</v>
      </c>
      <c r="H82" s="341">
        <f>SUMIFS('rpt 1'!$AQ:$AQ,'rpt 1'!$E:$E,$C80)</f>
        <v>0</v>
      </c>
      <c r="I82" s="341">
        <f>+G82+H82</f>
        <v>0</v>
      </c>
      <c r="J82" s="341">
        <f t="shared" si="73"/>
        <v>0</v>
      </c>
      <c r="K82" s="341">
        <f t="shared" si="74"/>
        <v>859400</v>
      </c>
      <c r="L82" s="341">
        <f t="shared" si="75"/>
        <v>100</v>
      </c>
    </row>
    <row r="83" spans="1:12" ht="20.25">
      <c r="A83" s="369">
        <v>24</v>
      </c>
      <c r="B83" s="336" t="s">
        <v>88</v>
      </c>
      <c r="C83" s="336" t="s">
        <v>90</v>
      </c>
      <c r="D83" s="336" t="s">
        <v>290</v>
      </c>
      <c r="E83" s="339">
        <f>+E84+E85</f>
        <v>4060550</v>
      </c>
      <c r="F83" s="339">
        <f>+F84+F85</f>
        <v>3079450</v>
      </c>
      <c r="G83" s="339">
        <f t="shared" ref="G83" si="86">+G84+G85</f>
        <v>132300</v>
      </c>
      <c r="H83" s="339">
        <f t="shared" ref="H83" si="87">+H84+H85</f>
        <v>472376.19</v>
      </c>
      <c r="I83" s="339">
        <f t="shared" ref="I83" si="88">+I84+I85</f>
        <v>604676.18999999994</v>
      </c>
      <c r="J83" s="339">
        <f t="shared" si="73"/>
        <v>14.891484897366119</v>
      </c>
      <c r="K83" s="339">
        <f t="shared" si="74"/>
        <v>3455873.81</v>
      </c>
      <c r="L83" s="339">
        <f t="shared" si="75"/>
        <v>85.108515102633874</v>
      </c>
    </row>
    <row r="84" spans="1:12" ht="20.25">
      <c r="A84" s="370"/>
      <c r="B84" s="337"/>
      <c r="C84" s="337"/>
      <c r="D84" s="337" t="s">
        <v>291</v>
      </c>
      <c r="E84" s="340">
        <f>SUMIFS(พรบ!$I:$I,พรบ!$G:$G,C83)+SUMIFS(พรบ!$K:$K,พรบ!$G:$G,C83)+SUMIFS(พรบ!$L:$L,พรบ!$G:$G,C83)</f>
        <v>2922750</v>
      </c>
      <c r="F84" s="340">
        <f>SUMIFS('rpt 1'!$O:$O,'rpt 1'!$E:$E,C83)+SUMIFS('rpt 1'!$X:$X,'rpt 1'!$E:$E,C83)</f>
        <v>1941650</v>
      </c>
      <c r="G84" s="340">
        <f>SUMIFS('rpt 1'!$Q:$Q,'rpt 1'!$E:$E,$C83)+SUMIFS('rpt 1'!$Z:$Z,'rpt 1'!$E:$E,$C83)</f>
        <v>132300</v>
      </c>
      <c r="H84" s="340">
        <f>SUMIFS('rpt 1'!$R:$R,'rpt 1'!$E:$E,$C83)+SUMIFS('rpt 1'!$AA:$AA,'rpt 1'!$E:$E,$C83)</f>
        <v>435086.19</v>
      </c>
      <c r="I84" s="340">
        <f>+G84+H84</f>
        <v>567386.18999999994</v>
      </c>
      <c r="J84" s="340">
        <f t="shared" si="73"/>
        <v>19.412751347190145</v>
      </c>
      <c r="K84" s="340">
        <f t="shared" si="74"/>
        <v>2355363.81</v>
      </c>
      <c r="L84" s="340">
        <f t="shared" si="75"/>
        <v>80.587248652809848</v>
      </c>
    </row>
    <row r="85" spans="1:12" ht="20.25">
      <c r="A85" s="371"/>
      <c r="B85" s="338"/>
      <c r="C85" s="338"/>
      <c r="D85" s="338" t="s">
        <v>292</v>
      </c>
      <c r="E85" s="341">
        <f>SUMIFS(พรบ!$J:$J,พรบ!$G:$G,C83)</f>
        <v>1137800</v>
      </c>
      <c r="F85" s="341">
        <f>SUMIFS('rpt 1'!$AO:$AO,'rpt 1'!$E:$E,C83)</f>
        <v>1137800</v>
      </c>
      <c r="G85" s="341">
        <f>SUMIFS('rpt 1'!$AP:$AP,'rpt 1'!$E:$E,$C83)</f>
        <v>0</v>
      </c>
      <c r="H85" s="341">
        <f>SUMIFS('rpt 1'!$AQ:$AQ,'rpt 1'!$E:$E,$C83)</f>
        <v>37290</v>
      </c>
      <c r="I85" s="341">
        <f>+G85+H85</f>
        <v>37290</v>
      </c>
      <c r="J85" s="341">
        <f t="shared" si="73"/>
        <v>3.2773773949727545</v>
      </c>
      <c r="K85" s="341">
        <f t="shared" si="74"/>
        <v>1100510</v>
      </c>
      <c r="L85" s="341">
        <f t="shared" si="75"/>
        <v>96.72262260502724</v>
      </c>
    </row>
    <row r="86" spans="1:12" ht="20.25">
      <c r="A86" s="369">
        <v>25</v>
      </c>
      <c r="B86" s="336" t="s">
        <v>91</v>
      </c>
      <c r="C86" s="336" t="s">
        <v>93</v>
      </c>
      <c r="D86" s="336" t="s">
        <v>290</v>
      </c>
      <c r="E86" s="339">
        <f>+E87+E88</f>
        <v>4979387</v>
      </c>
      <c r="F86" s="339">
        <f>+F87+F88</f>
        <v>3802587</v>
      </c>
      <c r="G86" s="339">
        <f t="shared" ref="G86" si="89">+G87+G88</f>
        <v>131250</v>
      </c>
      <c r="H86" s="339">
        <f t="shared" ref="H86" si="90">+H87+H88</f>
        <v>662232.78</v>
      </c>
      <c r="I86" s="339">
        <f t="shared" ref="I86" si="91">+I87+I88</f>
        <v>793482.78</v>
      </c>
      <c r="J86" s="339">
        <f t="shared" si="73"/>
        <v>15.935350676699763</v>
      </c>
      <c r="K86" s="339">
        <f t="shared" si="74"/>
        <v>4185904.2199999997</v>
      </c>
      <c r="L86" s="339">
        <f t="shared" si="75"/>
        <v>84.064649323300245</v>
      </c>
    </row>
    <row r="87" spans="1:12" ht="20.25">
      <c r="A87" s="370"/>
      <c r="B87" s="337"/>
      <c r="C87" s="337"/>
      <c r="D87" s="337" t="s">
        <v>291</v>
      </c>
      <c r="E87" s="340">
        <f>SUMIFS(พรบ!$I:$I,พรบ!$G:$G,C86)+SUMIFS(พรบ!$K:$K,พรบ!$G:$G,C86)+SUMIFS(พรบ!$L:$L,พรบ!$G:$G,C86)</f>
        <v>3862387</v>
      </c>
      <c r="F87" s="340">
        <f>SUMIFS('rpt 1'!$O:$O,'rpt 1'!$E:$E,C86)+SUMIFS('rpt 1'!$X:$X,'rpt 1'!$E:$E,C86)</f>
        <v>2685587</v>
      </c>
      <c r="G87" s="340">
        <f>SUMIFS('rpt 1'!$Q:$Q,'rpt 1'!$E:$E,$C86)+SUMIFS('rpt 1'!$Z:$Z,'rpt 1'!$E:$E,$C86)</f>
        <v>131250</v>
      </c>
      <c r="H87" s="340">
        <f>SUMIFS('rpt 1'!$R:$R,'rpt 1'!$E:$E,$C86)+SUMIFS('rpt 1'!$AA:$AA,'rpt 1'!$E:$E,$C86)</f>
        <v>645232.78</v>
      </c>
      <c r="I87" s="340">
        <f>+G87+H87</f>
        <v>776482.78</v>
      </c>
      <c r="J87" s="340">
        <f t="shared" si="73"/>
        <v>20.103702192452491</v>
      </c>
      <c r="K87" s="340">
        <f t="shared" si="74"/>
        <v>3085904.2199999997</v>
      </c>
      <c r="L87" s="340">
        <f t="shared" si="75"/>
        <v>79.896297807547512</v>
      </c>
    </row>
    <row r="88" spans="1:12" ht="20.25">
      <c r="A88" s="371"/>
      <c r="B88" s="338"/>
      <c r="C88" s="338"/>
      <c r="D88" s="338" t="s">
        <v>292</v>
      </c>
      <c r="E88" s="341">
        <f>SUMIFS(พรบ!$J:$J,พรบ!$G:$G,C86)</f>
        <v>1117000</v>
      </c>
      <c r="F88" s="341">
        <f>SUMIFS('rpt 1'!$AO:$AO,'rpt 1'!$E:$E,C86)</f>
        <v>1117000</v>
      </c>
      <c r="G88" s="341">
        <f>SUMIFS('rpt 1'!$AP:$AP,'rpt 1'!$E:$E,$C86)</f>
        <v>0</v>
      </c>
      <c r="H88" s="341">
        <f>SUMIFS('rpt 1'!$AQ:$AQ,'rpt 1'!$E:$E,$C86)</f>
        <v>17000</v>
      </c>
      <c r="I88" s="341">
        <f>+G88+H88</f>
        <v>17000</v>
      </c>
      <c r="J88" s="341">
        <f t="shared" si="73"/>
        <v>1.5219337511190689</v>
      </c>
      <c r="K88" s="341">
        <f t="shared" si="74"/>
        <v>1100000</v>
      </c>
      <c r="L88" s="341">
        <f t="shared" si="75"/>
        <v>98.478066248880936</v>
      </c>
    </row>
    <row r="89" spans="1:12" ht="20.25">
      <c r="A89" s="369">
        <v>26</v>
      </c>
      <c r="B89" s="336" t="s">
        <v>94</v>
      </c>
      <c r="C89" s="336" t="s">
        <v>96</v>
      </c>
      <c r="D89" s="336" t="s">
        <v>290</v>
      </c>
      <c r="E89" s="339">
        <f>+E90+E91</f>
        <v>4611655</v>
      </c>
      <c r="F89" s="339">
        <f>+F90+F91</f>
        <v>3419455</v>
      </c>
      <c r="G89" s="339">
        <f t="shared" ref="G89" si="92">+G90+G91</f>
        <v>41000</v>
      </c>
      <c r="H89" s="339">
        <f t="shared" ref="H89" si="93">+H90+H91</f>
        <v>564873.28</v>
      </c>
      <c r="I89" s="339">
        <f t="shared" ref="I89" si="94">+I90+I91</f>
        <v>605873.28</v>
      </c>
      <c r="J89" s="339">
        <f t="shared" si="73"/>
        <v>13.137870894505335</v>
      </c>
      <c r="K89" s="339">
        <f t="shared" si="74"/>
        <v>4005781.7199999997</v>
      </c>
      <c r="L89" s="339">
        <f t="shared" si="75"/>
        <v>86.86212910549466</v>
      </c>
    </row>
    <row r="90" spans="1:12" ht="20.25">
      <c r="A90" s="370"/>
      <c r="B90" s="337"/>
      <c r="C90" s="337"/>
      <c r="D90" s="337" t="s">
        <v>291</v>
      </c>
      <c r="E90" s="340">
        <f>SUMIFS(พรบ!$I:$I,พรบ!$G:$G,C89)+SUMIFS(พรบ!$K:$K,พรบ!$G:$G,C89)+SUMIFS(พรบ!$L:$L,พรบ!$G:$G,C89)</f>
        <v>3743255</v>
      </c>
      <c r="F90" s="340">
        <f>SUMIFS('rpt 1'!$O:$O,'rpt 1'!$E:$E,C89)+SUMIFS('rpt 1'!$X:$X,'rpt 1'!$E:$E,C89)</f>
        <v>2551055</v>
      </c>
      <c r="G90" s="340">
        <f>SUMIFS('rpt 1'!$Q:$Q,'rpt 1'!$E:$E,$C89)+SUMIFS('rpt 1'!$Z:$Z,'rpt 1'!$E:$E,$C89)</f>
        <v>15000</v>
      </c>
      <c r="H90" s="340">
        <f>SUMIFS('rpt 1'!$R:$R,'rpt 1'!$E:$E,$C89)+SUMIFS('rpt 1'!$AA:$AA,'rpt 1'!$E:$E,$C89)</f>
        <v>564873.28</v>
      </c>
      <c r="I90" s="340">
        <f>+G90+H90</f>
        <v>579873.28000000003</v>
      </c>
      <c r="J90" s="340">
        <f t="shared" si="73"/>
        <v>15.491150883388922</v>
      </c>
      <c r="K90" s="340">
        <f t="shared" si="74"/>
        <v>3163381.7199999997</v>
      </c>
      <c r="L90" s="340">
        <f t="shared" si="75"/>
        <v>84.508849116611074</v>
      </c>
    </row>
    <row r="91" spans="1:12" ht="20.25">
      <c r="A91" s="371"/>
      <c r="B91" s="338"/>
      <c r="C91" s="338"/>
      <c r="D91" s="338" t="s">
        <v>292</v>
      </c>
      <c r="E91" s="341">
        <f>SUMIFS(พรบ!$J:$J,พรบ!$G:$G,C89)</f>
        <v>868400</v>
      </c>
      <c r="F91" s="341">
        <f>SUMIFS('rpt 1'!$AO:$AO,'rpt 1'!$E:$E,C89)</f>
        <v>868400</v>
      </c>
      <c r="G91" s="341">
        <f>SUMIFS('rpt 1'!$AP:$AP,'rpt 1'!$E:$E,$C89)</f>
        <v>26000</v>
      </c>
      <c r="H91" s="341">
        <f>SUMIFS('rpt 1'!$AQ:$AQ,'rpt 1'!$E:$E,$C89)</f>
        <v>0</v>
      </c>
      <c r="I91" s="341">
        <f>+G91+H91</f>
        <v>26000</v>
      </c>
      <c r="J91" s="341">
        <f t="shared" si="73"/>
        <v>2.9940119760479043</v>
      </c>
      <c r="K91" s="341">
        <f t="shared" si="74"/>
        <v>842400</v>
      </c>
      <c r="L91" s="341">
        <f t="shared" si="75"/>
        <v>97.005988023952099</v>
      </c>
    </row>
    <row r="92" spans="1:12" ht="20.25">
      <c r="A92" s="369">
        <v>27</v>
      </c>
      <c r="B92" s="336" t="s">
        <v>97</v>
      </c>
      <c r="C92" s="336" t="s">
        <v>99</v>
      </c>
      <c r="D92" s="336" t="s">
        <v>290</v>
      </c>
      <c r="E92" s="339">
        <f>+E93+E94</f>
        <v>3166740</v>
      </c>
      <c r="F92" s="339">
        <f>+F93+F94</f>
        <v>2130240</v>
      </c>
      <c r="G92" s="339">
        <f t="shared" ref="G92" si="95">+G93+G94</f>
        <v>409800</v>
      </c>
      <c r="H92" s="339">
        <f t="shared" ref="H92" si="96">+H93+H94</f>
        <v>490973.70999999996</v>
      </c>
      <c r="I92" s="339">
        <f t="shared" ref="I92" si="97">+I93+I94</f>
        <v>900773.71</v>
      </c>
      <c r="J92" s="339">
        <f t="shared" si="73"/>
        <v>28.444826856641214</v>
      </c>
      <c r="K92" s="339">
        <f t="shared" si="74"/>
        <v>2265966.29</v>
      </c>
      <c r="L92" s="339">
        <f t="shared" si="75"/>
        <v>71.555173143358786</v>
      </c>
    </row>
    <row r="93" spans="1:12" ht="20.25">
      <c r="A93" s="370"/>
      <c r="B93" s="337"/>
      <c r="C93" s="337"/>
      <c r="D93" s="337" t="s">
        <v>291</v>
      </c>
      <c r="E93" s="340">
        <f>SUMIFS(พรบ!$I:$I,พรบ!$G:$G,C92)+SUMIFS(พรบ!$K:$K,พรบ!$G:$G,C92)+SUMIFS(พรบ!$L:$L,พรบ!$G:$G,C92)</f>
        <v>2927340</v>
      </c>
      <c r="F93" s="340">
        <f>SUMIFS('rpt 1'!$O:$O,'rpt 1'!$E:$E,C92)+SUMIFS('rpt 1'!$X:$X,'rpt 1'!$E:$E,C92)</f>
        <v>1890840</v>
      </c>
      <c r="G93" s="340">
        <f>SUMIFS('rpt 1'!$Q:$Q,'rpt 1'!$E:$E,$C92)+SUMIFS('rpt 1'!$Z:$Z,'rpt 1'!$E:$E,$C92)</f>
        <v>409800</v>
      </c>
      <c r="H93" s="340">
        <f>SUMIFS('rpt 1'!$R:$R,'rpt 1'!$E:$E,$C92)+SUMIFS('rpt 1'!$AA:$AA,'rpt 1'!$E:$E,$C92)</f>
        <v>343973.70999999996</v>
      </c>
      <c r="I93" s="340">
        <f>+G93+H93</f>
        <v>753773.71</v>
      </c>
      <c r="J93" s="340">
        <f t="shared" si="73"/>
        <v>25.74944181407011</v>
      </c>
      <c r="K93" s="340">
        <f t="shared" si="74"/>
        <v>2173566.29</v>
      </c>
      <c r="L93" s="340">
        <f t="shared" si="75"/>
        <v>74.25055818592989</v>
      </c>
    </row>
    <row r="94" spans="1:12" ht="20.25">
      <c r="A94" s="371"/>
      <c r="B94" s="338"/>
      <c r="C94" s="338"/>
      <c r="D94" s="338" t="s">
        <v>292</v>
      </c>
      <c r="E94" s="341">
        <f>SUMIFS(พรบ!$J:$J,พรบ!$G:$G,C92)</f>
        <v>239400</v>
      </c>
      <c r="F94" s="341">
        <f>SUMIFS('rpt 1'!$AO:$AO,'rpt 1'!$E:$E,C92)</f>
        <v>239400</v>
      </c>
      <c r="G94" s="341">
        <f>SUMIFS('rpt 1'!$AP:$AP,'rpt 1'!$E:$E,$C92)</f>
        <v>0</v>
      </c>
      <c r="H94" s="341">
        <f>SUMIFS('rpt 1'!$AQ:$AQ,'rpt 1'!$E:$E,$C92)</f>
        <v>147000</v>
      </c>
      <c r="I94" s="341">
        <f>+G94+H94</f>
        <v>147000</v>
      </c>
      <c r="J94" s="341">
        <f t="shared" si="73"/>
        <v>61.403508771929822</v>
      </c>
      <c r="K94" s="341">
        <f t="shared" si="74"/>
        <v>92400</v>
      </c>
      <c r="L94" s="341">
        <f t="shared" si="75"/>
        <v>38.596491228070178</v>
      </c>
    </row>
    <row r="95" spans="1:12" ht="20.25">
      <c r="A95" s="369">
        <v>28</v>
      </c>
      <c r="B95" s="336" t="s">
        <v>100</v>
      </c>
      <c r="C95" s="336" t="s">
        <v>102</v>
      </c>
      <c r="D95" s="336" t="s">
        <v>290</v>
      </c>
      <c r="E95" s="339">
        <f>+E96+E97</f>
        <v>5666211</v>
      </c>
      <c r="F95" s="339">
        <f>+F96+F97</f>
        <v>4234311</v>
      </c>
      <c r="G95" s="339">
        <f t="shared" ref="G95" si="98">+G96+G97</f>
        <v>219000</v>
      </c>
      <c r="H95" s="339">
        <f t="shared" ref="H95" si="99">+H96+H97</f>
        <v>447966.39</v>
      </c>
      <c r="I95" s="339">
        <f t="shared" ref="I95" si="100">+I96+I97</f>
        <v>666966.39</v>
      </c>
      <c r="J95" s="339">
        <f t="shared" si="73"/>
        <v>11.770941639836568</v>
      </c>
      <c r="K95" s="339">
        <f t="shared" si="74"/>
        <v>4999244.6100000003</v>
      </c>
      <c r="L95" s="339">
        <f t="shared" si="75"/>
        <v>88.229058360163449</v>
      </c>
    </row>
    <row r="96" spans="1:12" ht="20.25">
      <c r="A96" s="370"/>
      <c r="B96" s="337"/>
      <c r="C96" s="337"/>
      <c r="D96" s="337" t="s">
        <v>291</v>
      </c>
      <c r="E96" s="340">
        <f>SUMIFS(พรบ!$I:$I,พรบ!$G:$G,C95)+SUMIFS(พรบ!$K:$K,พรบ!$G:$G,C95)+SUMIFS(พรบ!$L:$L,พรบ!$G:$G,C95)</f>
        <v>4062211</v>
      </c>
      <c r="F96" s="340">
        <f>SUMIFS('rpt 1'!$O:$O,'rpt 1'!$E:$E,C95)+SUMIFS('rpt 1'!$X:$X,'rpt 1'!$E:$E,C95)</f>
        <v>2630311</v>
      </c>
      <c r="G96" s="340">
        <f>SUMIFS('rpt 1'!$Q:$Q,'rpt 1'!$E:$E,$C95)+SUMIFS('rpt 1'!$Z:$Z,'rpt 1'!$E:$E,$C95)</f>
        <v>219000</v>
      </c>
      <c r="H96" s="340">
        <f>SUMIFS('rpt 1'!$R:$R,'rpt 1'!$E:$E,$C95)+SUMIFS('rpt 1'!$AA:$AA,'rpt 1'!$E:$E,$C95)</f>
        <v>447966.39</v>
      </c>
      <c r="I96" s="340">
        <f>+G96+H96</f>
        <v>666966.39</v>
      </c>
      <c r="J96" s="340">
        <f t="shared" si="73"/>
        <v>16.418802223715115</v>
      </c>
      <c r="K96" s="340">
        <f t="shared" si="74"/>
        <v>3395244.61</v>
      </c>
      <c r="L96" s="340">
        <f t="shared" si="75"/>
        <v>83.581197776284881</v>
      </c>
    </row>
    <row r="97" spans="1:12" ht="20.25">
      <c r="A97" s="371"/>
      <c r="B97" s="338"/>
      <c r="C97" s="338"/>
      <c r="D97" s="338" t="s">
        <v>292</v>
      </c>
      <c r="E97" s="341">
        <f>SUMIFS(พรบ!$J:$J,พรบ!$G:$G,C95)</f>
        <v>1604000</v>
      </c>
      <c r="F97" s="341">
        <f>SUMIFS('rpt 1'!$AO:$AO,'rpt 1'!$E:$E,C95)</f>
        <v>1604000</v>
      </c>
      <c r="G97" s="341">
        <f>SUMIFS('rpt 1'!$AP:$AP,'rpt 1'!$E:$E,$C95)</f>
        <v>0</v>
      </c>
      <c r="H97" s="341">
        <f>SUMIFS('rpt 1'!$AQ:$AQ,'rpt 1'!$E:$E,$C95)</f>
        <v>0</v>
      </c>
      <c r="I97" s="341">
        <f>+G97+H97</f>
        <v>0</v>
      </c>
      <c r="J97" s="341">
        <f t="shared" si="73"/>
        <v>0</v>
      </c>
      <c r="K97" s="341">
        <f t="shared" si="74"/>
        <v>1604000</v>
      </c>
      <c r="L97" s="341">
        <f t="shared" si="75"/>
        <v>100</v>
      </c>
    </row>
    <row r="98" spans="1:12" ht="20.25">
      <c r="A98" s="369">
        <v>29</v>
      </c>
      <c r="B98" s="336" t="s">
        <v>103</v>
      </c>
      <c r="C98" s="336" t="s">
        <v>105</v>
      </c>
      <c r="D98" s="336" t="s">
        <v>290</v>
      </c>
      <c r="E98" s="339">
        <f>+E99+E100</f>
        <v>2326280</v>
      </c>
      <c r="F98" s="339">
        <f>+F99+F100</f>
        <v>1446680</v>
      </c>
      <c r="G98" s="339">
        <f t="shared" ref="G98" si="101">+G99+G100</f>
        <v>0</v>
      </c>
      <c r="H98" s="339">
        <f t="shared" ref="H98" si="102">+H99+H100</f>
        <v>182530.41</v>
      </c>
      <c r="I98" s="339">
        <f t="shared" ref="I98" si="103">+I99+I100</f>
        <v>182530.41</v>
      </c>
      <c r="J98" s="339">
        <f t="shared" si="73"/>
        <v>7.8464505562529014</v>
      </c>
      <c r="K98" s="339">
        <f t="shared" si="74"/>
        <v>2143749.59</v>
      </c>
      <c r="L98" s="339">
        <f t="shared" si="75"/>
        <v>92.153549443747096</v>
      </c>
    </row>
    <row r="99" spans="1:12" ht="20.25">
      <c r="A99" s="370"/>
      <c r="B99" s="337"/>
      <c r="C99" s="337"/>
      <c r="D99" s="337" t="s">
        <v>291</v>
      </c>
      <c r="E99" s="340">
        <f>SUMIFS(พรบ!$I:$I,พรบ!$G:$G,C98)+SUMIFS(พรบ!$K:$K,พรบ!$G:$G,C98)+SUMIFS(พรบ!$L:$L,พรบ!$G:$G,C98)</f>
        <v>2289280</v>
      </c>
      <c r="F99" s="340">
        <f>SUMIFS('rpt 1'!$O:$O,'rpt 1'!$E:$E,C98)+SUMIFS('rpt 1'!$X:$X,'rpt 1'!$E:$E,C98)</f>
        <v>1409680</v>
      </c>
      <c r="G99" s="340">
        <f>SUMIFS('rpt 1'!$Q:$Q,'rpt 1'!$E:$E,$C98)+SUMIFS('rpt 1'!$Z:$Z,'rpt 1'!$E:$E,$C98)</f>
        <v>0</v>
      </c>
      <c r="H99" s="340">
        <f>SUMIFS('rpt 1'!$R:$R,'rpt 1'!$E:$E,$C98)+SUMIFS('rpt 1'!$AA:$AA,'rpt 1'!$E:$E,$C98)</f>
        <v>182530.41</v>
      </c>
      <c r="I99" s="340">
        <f>+G99+H99</f>
        <v>182530.41</v>
      </c>
      <c r="J99" s="340">
        <f t="shared" si="73"/>
        <v>7.9732671407604139</v>
      </c>
      <c r="K99" s="340">
        <f t="shared" si="74"/>
        <v>2106749.59</v>
      </c>
      <c r="L99" s="340">
        <f t="shared" si="75"/>
        <v>92.026732859239587</v>
      </c>
    </row>
    <row r="100" spans="1:12" ht="20.25">
      <c r="A100" s="371"/>
      <c r="B100" s="338"/>
      <c r="C100" s="338"/>
      <c r="D100" s="338" t="s">
        <v>292</v>
      </c>
      <c r="E100" s="341">
        <f>SUMIFS(พรบ!$J:$J,พรบ!$G:$G,C98)</f>
        <v>37000</v>
      </c>
      <c r="F100" s="341">
        <f>SUMIFS('rpt 1'!$AO:$AO,'rpt 1'!$E:$E,C98)</f>
        <v>37000</v>
      </c>
      <c r="G100" s="341">
        <f>SUMIFS('rpt 1'!$AP:$AP,'rpt 1'!$E:$E,$C98)</f>
        <v>0</v>
      </c>
      <c r="H100" s="341">
        <f>SUMIFS('rpt 1'!$AQ:$AQ,'rpt 1'!$E:$E,$C98)</f>
        <v>0</v>
      </c>
      <c r="I100" s="341">
        <f>+G100+H100</f>
        <v>0</v>
      </c>
      <c r="J100" s="341">
        <f t="shared" si="73"/>
        <v>0</v>
      </c>
      <c r="K100" s="341">
        <f t="shared" si="74"/>
        <v>37000</v>
      </c>
      <c r="L100" s="341">
        <f t="shared" si="75"/>
        <v>100</v>
      </c>
    </row>
    <row r="101" spans="1:12" ht="20.25">
      <c r="A101" s="369">
        <v>30</v>
      </c>
      <c r="B101" s="336" t="s">
        <v>106</v>
      </c>
      <c r="C101" s="336" t="s">
        <v>108</v>
      </c>
      <c r="D101" s="336" t="s">
        <v>290</v>
      </c>
      <c r="E101" s="339">
        <f>+E102+E103</f>
        <v>4394150</v>
      </c>
      <c r="F101" s="339">
        <f>+F102+F103</f>
        <v>3243350</v>
      </c>
      <c r="G101" s="339">
        <f t="shared" ref="G101" si="104">+G102+G103</f>
        <v>0</v>
      </c>
      <c r="H101" s="339">
        <f t="shared" ref="H101" si="105">+H102+H103</f>
        <v>362160.95</v>
      </c>
      <c r="I101" s="339">
        <f t="shared" ref="I101" si="106">+I102+I103</f>
        <v>362160.95</v>
      </c>
      <c r="J101" s="339">
        <f t="shared" si="73"/>
        <v>8.2418886474062099</v>
      </c>
      <c r="K101" s="339">
        <f t="shared" si="74"/>
        <v>4031989.05</v>
      </c>
      <c r="L101" s="339">
        <f t="shared" si="75"/>
        <v>91.758111352593787</v>
      </c>
    </row>
    <row r="102" spans="1:12" ht="20.25">
      <c r="A102" s="370"/>
      <c r="B102" s="337"/>
      <c r="C102" s="337"/>
      <c r="D102" s="337" t="s">
        <v>291</v>
      </c>
      <c r="E102" s="340">
        <f>SUMIFS(พรบ!$I:$I,พรบ!$G:$G,C101)+SUMIFS(พรบ!$K:$K,พรบ!$G:$G,C101)+SUMIFS(พรบ!$L:$L,พรบ!$G:$G,C101)</f>
        <v>3128350</v>
      </c>
      <c r="F102" s="340">
        <f>SUMIFS('rpt 1'!$O:$O,'rpt 1'!$E:$E,C101)+SUMIFS('rpt 1'!$X:$X,'rpt 1'!$E:$E,C101)</f>
        <v>1977550</v>
      </c>
      <c r="G102" s="340">
        <f>SUMIFS('rpt 1'!$Q:$Q,'rpt 1'!$E:$E,$C101)+SUMIFS('rpt 1'!$Z:$Z,'rpt 1'!$E:$E,$C101)</f>
        <v>0</v>
      </c>
      <c r="H102" s="340">
        <f>SUMIFS('rpt 1'!$R:$R,'rpt 1'!$E:$E,$C101)+SUMIFS('rpt 1'!$AA:$AA,'rpt 1'!$E:$E,$C101)</f>
        <v>362160.95</v>
      </c>
      <c r="I102" s="340">
        <f>+G102+H102</f>
        <v>362160.95</v>
      </c>
      <c r="J102" s="340">
        <f t="shared" si="73"/>
        <v>11.576740134575735</v>
      </c>
      <c r="K102" s="340">
        <f t="shared" si="74"/>
        <v>2766189.05</v>
      </c>
      <c r="L102" s="340">
        <f t="shared" si="75"/>
        <v>88.423259865424271</v>
      </c>
    </row>
    <row r="103" spans="1:12" ht="20.25">
      <c r="A103" s="371"/>
      <c r="B103" s="338"/>
      <c r="C103" s="338"/>
      <c r="D103" s="338" t="s">
        <v>292</v>
      </c>
      <c r="E103" s="341">
        <f>SUMIFS(พรบ!$J:$J,พรบ!$G:$G,C101)</f>
        <v>1265800</v>
      </c>
      <c r="F103" s="341">
        <f>SUMIFS('rpt 1'!$AO:$AO,'rpt 1'!$E:$E,C101)</f>
        <v>1265800</v>
      </c>
      <c r="G103" s="341">
        <f>SUMIFS('rpt 1'!$AP:$AP,'rpt 1'!$E:$E,$C101)</f>
        <v>0</v>
      </c>
      <c r="H103" s="341">
        <f>SUMIFS('rpt 1'!$AQ:$AQ,'rpt 1'!$E:$E,$C101)</f>
        <v>0</v>
      </c>
      <c r="I103" s="341">
        <f>+G103+H103</f>
        <v>0</v>
      </c>
      <c r="J103" s="341">
        <f t="shared" si="73"/>
        <v>0</v>
      </c>
      <c r="K103" s="341">
        <f t="shared" si="74"/>
        <v>1265800</v>
      </c>
      <c r="L103" s="341">
        <f t="shared" si="75"/>
        <v>100</v>
      </c>
    </row>
    <row r="104" spans="1:12" ht="20.25">
      <c r="A104" s="369">
        <v>31</v>
      </c>
      <c r="B104" s="336" t="s">
        <v>109</v>
      </c>
      <c r="C104" s="336" t="s">
        <v>111</v>
      </c>
      <c r="D104" s="336" t="s">
        <v>290</v>
      </c>
      <c r="E104" s="339">
        <f>+E105+E106</f>
        <v>3848195</v>
      </c>
      <c r="F104" s="339">
        <f>+F105+F106</f>
        <v>2904595</v>
      </c>
      <c r="G104" s="339">
        <f t="shared" ref="G104" si="107">+G105+G106</f>
        <v>0</v>
      </c>
      <c r="H104" s="339">
        <f t="shared" ref="H104" si="108">+H105+H106</f>
        <v>433399.54999999993</v>
      </c>
      <c r="I104" s="339">
        <f t="shared" ref="I104" si="109">+I105+I106</f>
        <v>433399.54999999993</v>
      </c>
      <c r="J104" s="339">
        <f t="shared" si="73"/>
        <v>11.26241133830276</v>
      </c>
      <c r="K104" s="339">
        <f t="shared" si="74"/>
        <v>3414795.45</v>
      </c>
      <c r="L104" s="339">
        <f t="shared" si="75"/>
        <v>88.737588661697231</v>
      </c>
    </row>
    <row r="105" spans="1:12" ht="20.25">
      <c r="A105" s="370"/>
      <c r="B105" s="337"/>
      <c r="C105" s="337"/>
      <c r="D105" s="337" t="s">
        <v>291</v>
      </c>
      <c r="E105" s="340">
        <f>SUMIFS(พรบ!$I:$I,พรบ!$G:$G,C104)+SUMIFS(พรบ!$K:$K,พรบ!$G:$G,C104)+SUMIFS(พรบ!$L:$L,พรบ!$G:$G,C104)</f>
        <v>2829095</v>
      </c>
      <c r="F105" s="340">
        <f>SUMIFS('rpt 1'!$O:$O,'rpt 1'!$E:$E,C104)+SUMIFS('rpt 1'!$X:$X,'rpt 1'!$E:$E,C104)</f>
        <v>1885495</v>
      </c>
      <c r="G105" s="340">
        <f>SUMIFS('rpt 1'!$Q:$Q,'rpt 1'!$E:$E,$C104)+SUMIFS('rpt 1'!$Z:$Z,'rpt 1'!$E:$E,$C104)</f>
        <v>0</v>
      </c>
      <c r="H105" s="340">
        <f>SUMIFS('rpt 1'!$R:$R,'rpt 1'!$E:$E,$C104)+SUMIFS('rpt 1'!$AA:$AA,'rpt 1'!$E:$E,$C104)</f>
        <v>433399.54999999993</v>
      </c>
      <c r="I105" s="340">
        <f>+G105+H105</f>
        <v>433399.54999999993</v>
      </c>
      <c r="J105" s="340">
        <f t="shared" si="73"/>
        <v>15.319370682143933</v>
      </c>
      <c r="K105" s="340">
        <f t="shared" si="74"/>
        <v>2395695.4500000002</v>
      </c>
      <c r="L105" s="340">
        <f t="shared" si="75"/>
        <v>84.680629317856074</v>
      </c>
    </row>
    <row r="106" spans="1:12" ht="20.25">
      <c r="A106" s="371"/>
      <c r="B106" s="338"/>
      <c r="C106" s="338"/>
      <c r="D106" s="338" t="s">
        <v>292</v>
      </c>
      <c r="E106" s="341">
        <f>SUMIFS(พรบ!$J:$J,พรบ!$G:$G,C104)</f>
        <v>1019100</v>
      </c>
      <c r="F106" s="341">
        <f>SUMIFS('rpt 1'!$AO:$AO,'rpt 1'!$E:$E,C104)</f>
        <v>1019100</v>
      </c>
      <c r="G106" s="341">
        <f>SUMIFS('rpt 1'!$AP:$AP,'rpt 1'!$E:$E,$C104)</f>
        <v>0</v>
      </c>
      <c r="H106" s="341">
        <f>SUMIFS('rpt 1'!$AQ:$AQ,'rpt 1'!$E:$E,$C104)</f>
        <v>0</v>
      </c>
      <c r="I106" s="341">
        <f>+G106+H106</f>
        <v>0</v>
      </c>
      <c r="J106" s="341">
        <f t="shared" si="73"/>
        <v>0</v>
      </c>
      <c r="K106" s="341">
        <f t="shared" si="74"/>
        <v>1019100</v>
      </c>
      <c r="L106" s="341">
        <f t="shared" si="75"/>
        <v>100</v>
      </c>
    </row>
    <row r="107" spans="1:12" ht="20.25">
      <c r="A107" s="369">
        <v>32</v>
      </c>
      <c r="B107" s="336" t="s">
        <v>112</v>
      </c>
      <c r="C107" s="336" t="s">
        <v>114</v>
      </c>
      <c r="D107" s="336" t="s">
        <v>290</v>
      </c>
      <c r="E107" s="339">
        <f>+E108+E109</f>
        <v>3755312</v>
      </c>
      <c r="F107" s="339">
        <f>+F108+F109</f>
        <v>2462512</v>
      </c>
      <c r="G107" s="339">
        <f t="shared" ref="G107" si="110">+G108+G109</f>
        <v>0</v>
      </c>
      <c r="H107" s="339">
        <f t="shared" ref="H107" si="111">+H108+H109</f>
        <v>609825.12999999989</v>
      </c>
      <c r="I107" s="339">
        <f t="shared" ref="I107" si="112">+I108+I109</f>
        <v>609825.12999999989</v>
      </c>
      <c r="J107" s="339">
        <f t="shared" si="73"/>
        <v>16.239000381326502</v>
      </c>
      <c r="K107" s="339">
        <f t="shared" si="74"/>
        <v>3145486.87</v>
      </c>
      <c r="L107" s="339">
        <f t="shared" si="75"/>
        <v>83.760999618673495</v>
      </c>
    </row>
    <row r="108" spans="1:12" ht="20.25">
      <c r="A108" s="370"/>
      <c r="B108" s="337"/>
      <c r="C108" s="337"/>
      <c r="D108" s="337" t="s">
        <v>291</v>
      </c>
      <c r="E108" s="340">
        <f>SUMIFS(พรบ!$I:$I,พรบ!$G:$G,C107)+SUMIFS(พรบ!$K:$K,พรบ!$G:$G,C107)+SUMIFS(พรบ!$L:$L,พรบ!$G:$G,C107)</f>
        <v>3505912</v>
      </c>
      <c r="F108" s="340">
        <f>SUMIFS('rpt 1'!$O:$O,'rpt 1'!$E:$E,C107)+SUMIFS('rpt 1'!$X:$X,'rpt 1'!$E:$E,C107)</f>
        <v>2213112</v>
      </c>
      <c r="G108" s="340">
        <f>SUMIFS('rpt 1'!$Q:$Q,'rpt 1'!$E:$E,$C107)+SUMIFS('rpt 1'!$Z:$Z,'rpt 1'!$E:$E,$C107)</f>
        <v>0</v>
      </c>
      <c r="H108" s="340">
        <f>SUMIFS('rpt 1'!$R:$R,'rpt 1'!$E:$E,$C107)+SUMIFS('rpt 1'!$AA:$AA,'rpt 1'!$E:$E,$C107)</f>
        <v>452825.12999999995</v>
      </c>
      <c r="I108" s="340">
        <f>+G108+H108</f>
        <v>452825.12999999995</v>
      </c>
      <c r="J108" s="340">
        <f t="shared" si="73"/>
        <v>12.916043813991907</v>
      </c>
      <c r="K108" s="340">
        <f t="shared" si="74"/>
        <v>3053086.87</v>
      </c>
      <c r="L108" s="340">
        <f t="shared" si="75"/>
        <v>87.083956186008095</v>
      </c>
    </row>
    <row r="109" spans="1:12" ht="20.25">
      <c r="A109" s="371"/>
      <c r="B109" s="338"/>
      <c r="C109" s="338"/>
      <c r="D109" s="338" t="s">
        <v>292</v>
      </c>
      <c r="E109" s="341">
        <f>SUMIFS(พรบ!$J:$J,พรบ!$G:$G,C107)</f>
        <v>249400</v>
      </c>
      <c r="F109" s="341">
        <f>SUMIFS('rpt 1'!$AO:$AO,'rpt 1'!$E:$E,C107)</f>
        <v>249400</v>
      </c>
      <c r="G109" s="341">
        <f>SUMIFS('rpt 1'!$AP:$AP,'rpt 1'!$E:$E,$C107)</f>
        <v>0</v>
      </c>
      <c r="H109" s="341">
        <f>SUMIFS('rpt 1'!$AQ:$AQ,'rpt 1'!$E:$E,$C107)</f>
        <v>157000</v>
      </c>
      <c r="I109" s="341">
        <f>+G109+H109</f>
        <v>157000</v>
      </c>
      <c r="J109" s="341">
        <f t="shared" si="73"/>
        <v>62.951082598235764</v>
      </c>
      <c r="K109" s="341">
        <f t="shared" si="74"/>
        <v>92400</v>
      </c>
      <c r="L109" s="341">
        <f t="shared" si="75"/>
        <v>37.048917401764236</v>
      </c>
    </row>
    <row r="110" spans="1:12" ht="20.25">
      <c r="A110" s="369">
        <v>33</v>
      </c>
      <c r="B110" s="336" t="s">
        <v>115</v>
      </c>
      <c r="C110" s="336" t="s">
        <v>117</v>
      </c>
      <c r="D110" s="336" t="s">
        <v>290</v>
      </c>
      <c r="E110" s="339">
        <f>+E111+E112</f>
        <v>4267320</v>
      </c>
      <c r="F110" s="339">
        <f>+F111+F112</f>
        <v>3140220</v>
      </c>
      <c r="G110" s="339">
        <f t="shared" ref="G110" si="113">+G111+G112</f>
        <v>109000</v>
      </c>
      <c r="H110" s="339">
        <f t="shared" ref="H110" si="114">+H111+H112</f>
        <v>873653.10999999987</v>
      </c>
      <c r="I110" s="339">
        <f t="shared" ref="I110" si="115">+I111+I112</f>
        <v>982653.10999999987</v>
      </c>
      <c r="J110" s="339">
        <f t="shared" si="73"/>
        <v>23.027406194051533</v>
      </c>
      <c r="K110" s="339">
        <f t="shared" si="74"/>
        <v>3284666.89</v>
      </c>
      <c r="L110" s="339">
        <f t="shared" si="75"/>
        <v>76.972593805948463</v>
      </c>
    </row>
    <row r="111" spans="1:12" ht="20.25">
      <c r="A111" s="370"/>
      <c r="B111" s="337"/>
      <c r="C111" s="337"/>
      <c r="D111" s="337" t="s">
        <v>291</v>
      </c>
      <c r="E111" s="340">
        <f>SUMIFS(พรบ!$I:$I,พรบ!$G:$G,C110)+SUMIFS(พรบ!$K:$K,พรบ!$G:$G,C110)+SUMIFS(พรบ!$L:$L,พรบ!$G:$G,C110)</f>
        <v>4120320</v>
      </c>
      <c r="F111" s="340">
        <f>SUMIFS('rpt 1'!$O:$O,'rpt 1'!$E:$E,C110)+SUMIFS('rpt 1'!$X:$X,'rpt 1'!$E:$E,C110)</f>
        <v>2993220</v>
      </c>
      <c r="G111" s="340">
        <f>SUMIFS('rpt 1'!$Q:$Q,'rpt 1'!$E:$E,$C110)+SUMIFS('rpt 1'!$Z:$Z,'rpt 1'!$E:$E,$C110)</f>
        <v>109000</v>
      </c>
      <c r="H111" s="340">
        <f>SUMIFS('rpt 1'!$R:$R,'rpt 1'!$E:$E,$C110)+SUMIFS('rpt 1'!$AA:$AA,'rpt 1'!$E:$E,$C110)</f>
        <v>734653.10999999987</v>
      </c>
      <c r="I111" s="340">
        <f>+G111+H111</f>
        <v>843653.10999999987</v>
      </c>
      <c r="J111" s="340">
        <f t="shared" si="73"/>
        <v>20.475426908589622</v>
      </c>
      <c r="K111" s="340">
        <f t="shared" si="74"/>
        <v>3276666.89</v>
      </c>
      <c r="L111" s="340">
        <f t="shared" si="75"/>
        <v>79.524573091410375</v>
      </c>
    </row>
    <row r="112" spans="1:12" ht="20.25">
      <c r="A112" s="371"/>
      <c r="B112" s="338"/>
      <c r="C112" s="338"/>
      <c r="D112" s="338" t="s">
        <v>292</v>
      </c>
      <c r="E112" s="341">
        <f>SUMIFS(พรบ!$J:$J,พรบ!$G:$G,C110)</f>
        <v>147000</v>
      </c>
      <c r="F112" s="341">
        <f>SUMIFS('rpt 1'!$AO:$AO,'rpt 1'!$E:$E,C110)</f>
        <v>147000</v>
      </c>
      <c r="G112" s="341">
        <f>SUMIFS('rpt 1'!$AP:$AP,'rpt 1'!$E:$E,$C110)</f>
        <v>0</v>
      </c>
      <c r="H112" s="341">
        <f>SUMIFS('rpt 1'!$AQ:$AQ,'rpt 1'!$E:$E,$C110)</f>
        <v>139000</v>
      </c>
      <c r="I112" s="341">
        <f>+G112+H112</f>
        <v>139000</v>
      </c>
      <c r="J112" s="341">
        <f t="shared" si="73"/>
        <v>94.557823129251702</v>
      </c>
      <c r="K112" s="341">
        <f t="shared" si="74"/>
        <v>8000</v>
      </c>
      <c r="L112" s="341">
        <f t="shared" si="75"/>
        <v>5.4421768707482991</v>
      </c>
    </row>
    <row r="113" spans="1:12" ht="20.25">
      <c r="A113" s="369">
        <v>34</v>
      </c>
      <c r="B113" s="336" t="s">
        <v>118</v>
      </c>
      <c r="C113" s="336" t="s">
        <v>120</v>
      </c>
      <c r="D113" s="336" t="s">
        <v>290</v>
      </c>
      <c r="E113" s="339">
        <f>+E114+E115</f>
        <v>3232615</v>
      </c>
      <c r="F113" s="339">
        <f>+F114+F115</f>
        <v>2092915</v>
      </c>
      <c r="G113" s="339">
        <f t="shared" ref="G113" si="116">+G114+G115</f>
        <v>174595</v>
      </c>
      <c r="H113" s="339">
        <f t="shared" ref="H113" si="117">+H114+H115</f>
        <v>448722.73</v>
      </c>
      <c r="I113" s="339">
        <f t="shared" ref="I113" si="118">+I114+I115</f>
        <v>623317.73</v>
      </c>
      <c r="J113" s="339">
        <f t="shared" si="73"/>
        <v>19.282151756395365</v>
      </c>
      <c r="K113" s="339">
        <f t="shared" si="74"/>
        <v>2609297.27</v>
      </c>
      <c r="L113" s="339">
        <f t="shared" si="75"/>
        <v>80.717848243604635</v>
      </c>
    </row>
    <row r="114" spans="1:12" ht="20.25">
      <c r="A114" s="370"/>
      <c r="B114" s="337"/>
      <c r="C114" s="337"/>
      <c r="D114" s="337" t="s">
        <v>291</v>
      </c>
      <c r="E114" s="340">
        <f>SUMIFS(พรบ!$I:$I,พรบ!$G:$G,C113)+SUMIFS(พรบ!$K:$K,พรบ!$G:$G,C113)+SUMIFS(พรบ!$L:$L,พรบ!$G:$G,C113)</f>
        <v>3055615</v>
      </c>
      <c r="F114" s="340">
        <f>SUMIFS('rpt 1'!$O:$O,'rpt 1'!$E:$E,C113)+SUMIFS('rpt 1'!$X:$X,'rpt 1'!$E:$E,C113)</f>
        <v>1915915</v>
      </c>
      <c r="G114" s="340">
        <f>SUMIFS('rpt 1'!$Q:$Q,'rpt 1'!$E:$E,$C113)+SUMIFS('rpt 1'!$Z:$Z,'rpt 1'!$E:$E,$C113)</f>
        <v>174595</v>
      </c>
      <c r="H114" s="340">
        <f>SUMIFS('rpt 1'!$R:$R,'rpt 1'!$E:$E,$C113)+SUMIFS('rpt 1'!$AA:$AA,'rpt 1'!$E:$E,$C113)</f>
        <v>448722.73</v>
      </c>
      <c r="I114" s="340">
        <f>+G114+H114</f>
        <v>623317.73</v>
      </c>
      <c r="J114" s="340">
        <f t="shared" si="73"/>
        <v>20.399092490382461</v>
      </c>
      <c r="K114" s="340">
        <f t="shared" si="74"/>
        <v>2432297.27</v>
      </c>
      <c r="L114" s="340">
        <f t="shared" si="75"/>
        <v>79.600907509617542</v>
      </c>
    </row>
    <row r="115" spans="1:12" ht="20.25">
      <c r="A115" s="371"/>
      <c r="B115" s="338"/>
      <c r="C115" s="338"/>
      <c r="D115" s="338" t="s">
        <v>292</v>
      </c>
      <c r="E115" s="341">
        <f>SUMIFS(พรบ!$J:$J,พรบ!$G:$G,C113)</f>
        <v>177000</v>
      </c>
      <c r="F115" s="341">
        <f>SUMIFS('rpt 1'!$AO:$AO,'rpt 1'!$E:$E,C113)</f>
        <v>177000</v>
      </c>
      <c r="G115" s="341">
        <f>SUMIFS('rpt 1'!$AP:$AP,'rpt 1'!$E:$E,$C113)</f>
        <v>0</v>
      </c>
      <c r="H115" s="341">
        <f>SUMIFS('rpt 1'!$AQ:$AQ,'rpt 1'!$E:$E,$C113)</f>
        <v>0</v>
      </c>
      <c r="I115" s="341">
        <f>+G115+H115</f>
        <v>0</v>
      </c>
      <c r="J115" s="341">
        <f t="shared" si="73"/>
        <v>0</v>
      </c>
      <c r="K115" s="341">
        <f t="shared" si="74"/>
        <v>177000</v>
      </c>
      <c r="L115" s="341">
        <f t="shared" si="75"/>
        <v>100</v>
      </c>
    </row>
    <row r="116" spans="1:12" ht="20.25">
      <c r="A116" s="369">
        <v>35</v>
      </c>
      <c r="B116" s="336" t="s">
        <v>121</v>
      </c>
      <c r="C116" s="336" t="s">
        <v>123</v>
      </c>
      <c r="D116" s="336" t="s">
        <v>290</v>
      </c>
      <c r="E116" s="339">
        <f>+E117+E118</f>
        <v>3885055</v>
      </c>
      <c r="F116" s="339">
        <f>+F117+F118</f>
        <v>2759355</v>
      </c>
      <c r="G116" s="339">
        <f t="shared" ref="G116" si="119">+G117+G118</f>
        <v>9256</v>
      </c>
      <c r="H116" s="339">
        <f t="shared" ref="H116" si="120">+H117+H118</f>
        <v>745686.22</v>
      </c>
      <c r="I116" s="339">
        <f t="shared" ref="I116" si="121">+I117+I118</f>
        <v>754942.22</v>
      </c>
      <c r="J116" s="339">
        <f t="shared" si="73"/>
        <v>19.431957076540744</v>
      </c>
      <c r="K116" s="339">
        <f t="shared" si="74"/>
        <v>3130112.7800000003</v>
      </c>
      <c r="L116" s="339">
        <f t="shared" si="75"/>
        <v>80.568042923459259</v>
      </c>
    </row>
    <row r="117" spans="1:12" ht="20.25">
      <c r="A117" s="370"/>
      <c r="B117" s="337"/>
      <c r="C117" s="337"/>
      <c r="D117" s="337" t="s">
        <v>291</v>
      </c>
      <c r="E117" s="340">
        <f>SUMIFS(พรบ!$I:$I,พรบ!$G:$G,C116)+SUMIFS(พรบ!$K:$K,พรบ!$G:$G,C116)+SUMIFS(พรบ!$L:$L,พรบ!$G:$G,C116)</f>
        <v>3418255</v>
      </c>
      <c r="F117" s="340">
        <f>SUMIFS('rpt 1'!$O:$O,'rpt 1'!$E:$E,C116)+SUMIFS('rpt 1'!$X:$X,'rpt 1'!$E:$E,C116)</f>
        <v>2292555</v>
      </c>
      <c r="G117" s="340">
        <f>SUMIFS('rpt 1'!$Q:$Q,'rpt 1'!$E:$E,$C116)+SUMIFS('rpt 1'!$Z:$Z,'rpt 1'!$E:$E,$C116)</f>
        <v>9256</v>
      </c>
      <c r="H117" s="340">
        <f>SUMIFS('rpt 1'!$R:$R,'rpt 1'!$E:$E,$C116)+SUMIFS('rpt 1'!$AA:$AA,'rpt 1'!$E:$E,$C116)</f>
        <v>463686.22</v>
      </c>
      <c r="I117" s="340">
        <f>+G117+H117</f>
        <v>472942.22</v>
      </c>
      <c r="J117" s="340">
        <f t="shared" si="73"/>
        <v>13.835779366957702</v>
      </c>
      <c r="K117" s="340">
        <f t="shared" si="74"/>
        <v>2945312.7800000003</v>
      </c>
      <c r="L117" s="340">
        <f t="shared" si="75"/>
        <v>86.164220633042291</v>
      </c>
    </row>
    <row r="118" spans="1:12" ht="20.25">
      <c r="A118" s="371"/>
      <c r="B118" s="338"/>
      <c r="C118" s="338"/>
      <c r="D118" s="338" t="s">
        <v>292</v>
      </c>
      <c r="E118" s="341">
        <f>SUMIFS(พรบ!$J:$J,พรบ!$G:$G,C116)</f>
        <v>466800</v>
      </c>
      <c r="F118" s="341">
        <f>SUMIFS('rpt 1'!$AO:$AO,'rpt 1'!$E:$E,C116)</f>
        <v>466800</v>
      </c>
      <c r="G118" s="341">
        <f>SUMIFS('rpt 1'!$AP:$AP,'rpt 1'!$E:$E,$C116)</f>
        <v>0</v>
      </c>
      <c r="H118" s="341">
        <f>SUMIFS('rpt 1'!$AQ:$AQ,'rpt 1'!$E:$E,$C116)</f>
        <v>282000</v>
      </c>
      <c r="I118" s="341">
        <f>+G118+H118</f>
        <v>282000</v>
      </c>
      <c r="J118" s="341">
        <f t="shared" si="73"/>
        <v>60.411311053984576</v>
      </c>
      <c r="K118" s="341">
        <f t="shared" si="74"/>
        <v>184800</v>
      </c>
      <c r="L118" s="341">
        <f t="shared" si="75"/>
        <v>39.588688946015424</v>
      </c>
    </row>
    <row r="119" spans="1:12" ht="20.25">
      <c r="A119" s="369">
        <v>36</v>
      </c>
      <c r="B119" s="336" t="s">
        <v>124</v>
      </c>
      <c r="C119" s="336" t="s">
        <v>126</v>
      </c>
      <c r="D119" s="336" t="s">
        <v>290</v>
      </c>
      <c r="E119" s="339">
        <f>+E120+E121</f>
        <v>2894820</v>
      </c>
      <c r="F119" s="339">
        <f>+F120+F121</f>
        <v>2007020</v>
      </c>
      <c r="G119" s="339">
        <f t="shared" ref="G119" si="122">+G120+G121</f>
        <v>0</v>
      </c>
      <c r="H119" s="339">
        <f t="shared" ref="H119" si="123">+H120+H121</f>
        <v>414425.83</v>
      </c>
      <c r="I119" s="339">
        <f t="shared" ref="I119" si="124">+I120+I121</f>
        <v>414425.83</v>
      </c>
      <c r="J119" s="339">
        <f t="shared" si="73"/>
        <v>14.316117409718048</v>
      </c>
      <c r="K119" s="339">
        <f t="shared" si="74"/>
        <v>2480394.17</v>
      </c>
      <c r="L119" s="339">
        <f t="shared" si="75"/>
        <v>85.683882590281954</v>
      </c>
    </row>
    <row r="120" spans="1:12" ht="20.25">
      <c r="A120" s="370"/>
      <c r="B120" s="337"/>
      <c r="C120" s="337"/>
      <c r="D120" s="337" t="s">
        <v>291</v>
      </c>
      <c r="E120" s="340">
        <f>SUMIFS(พรบ!$I:$I,พรบ!$G:$G,C119)+SUMIFS(พรบ!$K:$K,พรบ!$G:$G,C119)+SUMIFS(พรบ!$L:$L,พรบ!$G:$G,C119)</f>
        <v>2757420</v>
      </c>
      <c r="F120" s="340">
        <f>SUMIFS('rpt 1'!$O:$O,'rpt 1'!$E:$E,C119)+SUMIFS('rpt 1'!$X:$X,'rpt 1'!$E:$E,C119)</f>
        <v>1869620</v>
      </c>
      <c r="G120" s="340">
        <f>SUMIFS('rpt 1'!$Q:$Q,'rpt 1'!$E:$E,$C119)+SUMIFS('rpt 1'!$Z:$Z,'rpt 1'!$E:$E,$C119)</f>
        <v>0</v>
      </c>
      <c r="H120" s="340">
        <f>SUMIFS('rpt 1'!$R:$R,'rpt 1'!$E:$E,$C119)+SUMIFS('rpt 1'!$AA:$AA,'rpt 1'!$E:$E,$C119)</f>
        <v>369425.83</v>
      </c>
      <c r="I120" s="340">
        <f>+G120+H120</f>
        <v>369425.83</v>
      </c>
      <c r="J120" s="340">
        <f t="shared" si="73"/>
        <v>13.397517607038463</v>
      </c>
      <c r="K120" s="340">
        <f t="shared" si="74"/>
        <v>2387994.17</v>
      </c>
      <c r="L120" s="340">
        <f t="shared" si="75"/>
        <v>86.602482392961534</v>
      </c>
    </row>
    <row r="121" spans="1:12" ht="20.25">
      <c r="A121" s="371"/>
      <c r="B121" s="338"/>
      <c r="C121" s="338"/>
      <c r="D121" s="338" t="s">
        <v>292</v>
      </c>
      <c r="E121" s="341">
        <f>SUMIFS(พรบ!$J:$J,พรบ!$G:$G,C119)</f>
        <v>137400</v>
      </c>
      <c r="F121" s="341">
        <f>SUMIFS('rpt 1'!$AO:$AO,'rpt 1'!$E:$E,C119)</f>
        <v>137400</v>
      </c>
      <c r="G121" s="341">
        <f>SUMIFS('rpt 1'!$AP:$AP,'rpt 1'!$E:$E,$C119)</f>
        <v>0</v>
      </c>
      <c r="H121" s="341">
        <f>SUMIFS('rpt 1'!$AQ:$AQ,'rpt 1'!$E:$E,$C119)</f>
        <v>45000</v>
      </c>
      <c r="I121" s="341">
        <f>+G121+H121</f>
        <v>45000</v>
      </c>
      <c r="J121" s="341">
        <f t="shared" si="73"/>
        <v>32.751091703056765</v>
      </c>
      <c r="K121" s="341">
        <f t="shared" si="74"/>
        <v>92400</v>
      </c>
      <c r="L121" s="341">
        <f t="shared" si="75"/>
        <v>67.248908296943227</v>
      </c>
    </row>
    <row r="122" spans="1:12" ht="20.25">
      <c r="A122" s="369">
        <v>37</v>
      </c>
      <c r="B122" s="336" t="s">
        <v>127</v>
      </c>
      <c r="C122" s="336" t="s">
        <v>129</v>
      </c>
      <c r="D122" s="336" t="s">
        <v>290</v>
      </c>
      <c r="E122" s="339">
        <f>+E123+E124</f>
        <v>3811290</v>
      </c>
      <c r="F122" s="339">
        <f>+F123+F124</f>
        <v>2540690</v>
      </c>
      <c r="G122" s="339">
        <f t="shared" ref="G122" si="125">+G123+G124</f>
        <v>133500</v>
      </c>
      <c r="H122" s="339">
        <f t="shared" ref="H122" si="126">+H123+H124</f>
        <v>657192.07999999996</v>
      </c>
      <c r="I122" s="339">
        <f t="shared" ref="I122" si="127">+I123+I124</f>
        <v>790692.08</v>
      </c>
      <c r="J122" s="339">
        <f t="shared" si="73"/>
        <v>20.746048713165358</v>
      </c>
      <c r="K122" s="339">
        <f t="shared" si="74"/>
        <v>3020597.92</v>
      </c>
      <c r="L122" s="339">
        <f t="shared" si="75"/>
        <v>79.253951286834635</v>
      </c>
    </row>
    <row r="123" spans="1:12" ht="20.25">
      <c r="A123" s="370"/>
      <c r="B123" s="337"/>
      <c r="C123" s="337"/>
      <c r="D123" s="337" t="s">
        <v>291</v>
      </c>
      <c r="E123" s="340">
        <f>SUMIFS(พรบ!$I:$I,พรบ!$G:$G,C122)+SUMIFS(พรบ!$K:$K,พรบ!$G:$G,C122)+SUMIFS(พรบ!$L:$L,พรบ!$G:$G,C122)</f>
        <v>3625290</v>
      </c>
      <c r="F123" s="340">
        <f>SUMIFS('rpt 1'!$O:$O,'rpt 1'!$E:$E,C122)+SUMIFS('rpt 1'!$X:$X,'rpt 1'!$E:$E,C122)</f>
        <v>2354690</v>
      </c>
      <c r="G123" s="340">
        <f>SUMIFS('rpt 1'!$Q:$Q,'rpt 1'!$E:$E,$C122)+SUMIFS('rpt 1'!$Z:$Z,'rpt 1'!$E:$E,$C122)</f>
        <v>133500</v>
      </c>
      <c r="H123" s="340">
        <f>SUMIFS('rpt 1'!$R:$R,'rpt 1'!$E:$E,$C122)+SUMIFS('rpt 1'!$AA:$AA,'rpt 1'!$E:$E,$C122)</f>
        <v>473192.07999999996</v>
      </c>
      <c r="I123" s="340">
        <f>+G123+H123</f>
        <v>606692.07999999996</v>
      </c>
      <c r="J123" s="340">
        <f t="shared" si="73"/>
        <v>16.734994441823961</v>
      </c>
      <c r="K123" s="340">
        <f t="shared" si="74"/>
        <v>3018597.92</v>
      </c>
      <c r="L123" s="340">
        <f t="shared" si="75"/>
        <v>83.265005558176043</v>
      </c>
    </row>
    <row r="124" spans="1:12" ht="20.25">
      <c r="A124" s="371"/>
      <c r="B124" s="338"/>
      <c r="C124" s="338"/>
      <c r="D124" s="338" t="s">
        <v>292</v>
      </c>
      <c r="E124" s="341">
        <f>SUMIFS(พรบ!$J:$J,พรบ!$G:$G,C122)</f>
        <v>186000</v>
      </c>
      <c r="F124" s="341">
        <f>SUMIFS('rpt 1'!$AO:$AO,'rpt 1'!$E:$E,C122)</f>
        <v>186000</v>
      </c>
      <c r="G124" s="341">
        <f>SUMIFS('rpt 1'!$AP:$AP,'rpt 1'!$E:$E,$C122)</f>
        <v>0</v>
      </c>
      <c r="H124" s="341">
        <f>SUMIFS('rpt 1'!$AQ:$AQ,'rpt 1'!$E:$E,$C122)</f>
        <v>184000</v>
      </c>
      <c r="I124" s="341">
        <f>+G124+H124</f>
        <v>184000</v>
      </c>
      <c r="J124" s="341">
        <f t="shared" si="73"/>
        <v>98.924731182795696</v>
      </c>
      <c r="K124" s="341">
        <f t="shared" si="74"/>
        <v>2000</v>
      </c>
      <c r="L124" s="341">
        <f t="shared" si="75"/>
        <v>1.075268817204301</v>
      </c>
    </row>
    <row r="125" spans="1:12" ht="20.25">
      <c r="A125" s="369">
        <v>38</v>
      </c>
      <c r="B125" s="336" t="s">
        <v>130</v>
      </c>
      <c r="C125" s="336" t="s">
        <v>132</v>
      </c>
      <c r="D125" s="336" t="s">
        <v>290</v>
      </c>
      <c r="E125" s="339">
        <f>+E126+E127</f>
        <v>3159895</v>
      </c>
      <c r="F125" s="339">
        <f>+F126+F127</f>
        <v>2043395</v>
      </c>
      <c r="G125" s="339">
        <f t="shared" ref="G125" si="128">+G126+G127</f>
        <v>105000</v>
      </c>
      <c r="H125" s="339">
        <f t="shared" ref="H125" si="129">+H126+H127</f>
        <v>584689.9800000001</v>
      </c>
      <c r="I125" s="339">
        <f t="shared" ref="I125" si="130">+I126+I127</f>
        <v>689689.9800000001</v>
      </c>
      <c r="J125" s="339">
        <f t="shared" si="73"/>
        <v>21.826357521373343</v>
      </c>
      <c r="K125" s="339">
        <f t="shared" si="74"/>
        <v>2470205.02</v>
      </c>
      <c r="L125" s="339">
        <f t="shared" si="75"/>
        <v>78.173642478626661</v>
      </c>
    </row>
    <row r="126" spans="1:12" ht="20.25">
      <c r="A126" s="370"/>
      <c r="B126" s="337"/>
      <c r="C126" s="337"/>
      <c r="D126" s="337" t="s">
        <v>291</v>
      </c>
      <c r="E126" s="340">
        <f>SUMIFS(พรบ!$I:$I,พรบ!$G:$G,C125)+SUMIFS(พรบ!$K:$K,พรบ!$G:$G,C125)+SUMIFS(พรบ!$L:$L,พรบ!$G:$G,C125)</f>
        <v>3122095</v>
      </c>
      <c r="F126" s="340">
        <f>SUMIFS('rpt 1'!$O:$O,'rpt 1'!$E:$E,C125)+SUMIFS('rpt 1'!$X:$X,'rpt 1'!$E:$E,C125)</f>
        <v>2005595</v>
      </c>
      <c r="G126" s="340">
        <f>SUMIFS('rpt 1'!$Q:$Q,'rpt 1'!$E:$E,$C125)+SUMIFS('rpt 1'!$Z:$Z,'rpt 1'!$E:$E,$C125)</f>
        <v>105000</v>
      </c>
      <c r="H126" s="340">
        <f>SUMIFS('rpt 1'!$R:$R,'rpt 1'!$E:$E,$C125)+SUMIFS('rpt 1'!$AA:$AA,'rpt 1'!$E:$E,$C125)</f>
        <v>546889.9800000001</v>
      </c>
      <c r="I126" s="340">
        <f>+G126+H126</f>
        <v>651889.9800000001</v>
      </c>
      <c r="J126" s="340">
        <f t="shared" si="73"/>
        <v>20.879889305098022</v>
      </c>
      <c r="K126" s="340">
        <f t="shared" si="74"/>
        <v>2470205.02</v>
      </c>
      <c r="L126" s="340">
        <f t="shared" si="75"/>
        <v>79.120110694901982</v>
      </c>
    </row>
    <row r="127" spans="1:12" ht="20.25">
      <c r="A127" s="371"/>
      <c r="B127" s="338"/>
      <c r="C127" s="338"/>
      <c r="D127" s="338" t="s">
        <v>292</v>
      </c>
      <c r="E127" s="341">
        <f>SUMIFS(พรบ!$J:$J,พรบ!$G:$G,C125)</f>
        <v>37800</v>
      </c>
      <c r="F127" s="341">
        <f>SUMIFS('rpt 1'!$AO:$AO,'rpt 1'!$E:$E,C125)</f>
        <v>37800</v>
      </c>
      <c r="G127" s="341">
        <f>SUMIFS('rpt 1'!$AP:$AP,'rpt 1'!$E:$E,$C125)</f>
        <v>0</v>
      </c>
      <c r="H127" s="341">
        <f>SUMIFS('rpt 1'!$AQ:$AQ,'rpt 1'!$E:$E,$C125)</f>
        <v>37800</v>
      </c>
      <c r="I127" s="341">
        <f>+G127+H127</f>
        <v>37800</v>
      </c>
      <c r="J127" s="341">
        <f t="shared" si="73"/>
        <v>100</v>
      </c>
      <c r="K127" s="341">
        <f t="shared" si="74"/>
        <v>0</v>
      </c>
      <c r="L127" s="341">
        <f t="shared" si="75"/>
        <v>0</v>
      </c>
    </row>
    <row r="128" spans="1:12" ht="20.25">
      <c r="A128" s="369">
        <v>39</v>
      </c>
      <c r="B128" s="336" t="s">
        <v>133</v>
      </c>
      <c r="C128" s="336" t="s">
        <v>135</v>
      </c>
      <c r="D128" s="336" t="s">
        <v>290</v>
      </c>
      <c r="E128" s="339">
        <f>+E129+E130</f>
        <v>3734120</v>
      </c>
      <c r="F128" s="339">
        <f>+F129+F130</f>
        <v>2566120</v>
      </c>
      <c r="G128" s="339">
        <f t="shared" ref="G128" si="131">+G129+G130</f>
        <v>0</v>
      </c>
      <c r="H128" s="339">
        <f t="shared" ref="H128" si="132">+H129+H130</f>
        <v>329699.11</v>
      </c>
      <c r="I128" s="339">
        <f t="shared" ref="I128" si="133">+I129+I130</f>
        <v>329699.11</v>
      </c>
      <c r="J128" s="339">
        <f t="shared" si="73"/>
        <v>8.8293656872301902</v>
      </c>
      <c r="K128" s="339">
        <f t="shared" si="74"/>
        <v>3404420.89</v>
      </c>
      <c r="L128" s="339">
        <f t="shared" si="75"/>
        <v>91.170634312769806</v>
      </c>
    </row>
    <row r="129" spans="1:12" ht="20.25">
      <c r="A129" s="370"/>
      <c r="B129" s="337"/>
      <c r="C129" s="337"/>
      <c r="D129" s="337" t="s">
        <v>291</v>
      </c>
      <c r="E129" s="340">
        <f>SUMIFS(พรบ!$I:$I,พรบ!$G:$G,C128)+SUMIFS(พรบ!$K:$K,พรบ!$G:$G,C128)+SUMIFS(พรบ!$L:$L,พรบ!$G:$G,C128)</f>
        <v>3545720</v>
      </c>
      <c r="F129" s="340">
        <f>SUMIFS('rpt 1'!$O:$O,'rpt 1'!$E:$E,C128)+SUMIFS('rpt 1'!$X:$X,'rpt 1'!$E:$E,C128)</f>
        <v>2377720</v>
      </c>
      <c r="G129" s="340">
        <f>SUMIFS('rpt 1'!$Q:$Q,'rpt 1'!$E:$E,$C128)+SUMIFS('rpt 1'!$Z:$Z,'rpt 1'!$E:$E,$C128)</f>
        <v>0</v>
      </c>
      <c r="H129" s="340">
        <f>SUMIFS('rpt 1'!$R:$R,'rpt 1'!$E:$E,$C128)+SUMIFS('rpt 1'!$AA:$AA,'rpt 1'!$E:$E,$C128)</f>
        <v>329699.11</v>
      </c>
      <c r="I129" s="340">
        <f>+G129+H129</f>
        <v>329699.11</v>
      </c>
      <c r="J129" s="340">
        <f t="shared" si="73"/>
        <v>9.2985094705729718</v>
      </c>
      <c r="K129" s="340">
        <f t="shared" si="74"/>
        <v>3216020.89</v>
      </c>
      <c r="L129" s="340">
        <f t="shared" si="75"/>
        <v>90.701490529427033</v>
      </c>
    </row>
    <row r="130" spans="1:12" ht="20.25">
      <c r="A130" s="371"/>
      <c r="B130" s="338"/>
      <c r="C130" s="338"/>
      <c r="D130" s="338" t="s">
        <v>292</v>
      </c>
      <c r="E130" s="341">
        <f>SUMIFS(พรบ!$J:$J,พรบ!$G:$G,C128)</f>
        <v>188400</v>
      </c>
      <c r="F130" s="341">
        <f>SUMIFS('rpt 1'!$AO:$AO,'rpt 1'!$E:$E,C128)</f>
        <v>188400</v>
      </c>
      <c r="G130" s="341">
        <f>SUMIFS('rpt 1'!$AP:$AP,'rpt 1'!$E:$E,$C128)</f>
        <v>0</v>
      </c>
      <c r="H130" s="341">
        <f>SUMIFS('rpt 1'!$AQ:$AQ,'rpt 1'!$E:$E,$C128)</f>
        <v>0</v>
      </c>
      <c r="I130" s="341">
        <f>+G130+H130</f>
        <v>0</v>
      </c>
      <c r="J130" s="341">
        <f t="shared" si="73"/>
        <v>0</v>
      </c>
      <c r="K130" s="341">
        <f t="shared" si="74"/>
        <v>188400</v>
      </c>
      <c r="L130" s="341">
        <f t="shared" si="75"/>
        <v>100</v>
      </c>
    </row>
    <row r="131" spans="1:12" ht="20.25">
      <c r="A131" s="369">
        <v>40</v>
      </c>
      <c r="B131" s="336" t="s">
        <v>136</v>
      </c>
      <c r="C131" s="336" t="s">
        <v>138</v>
      </c>
      <c r="D131" s="336" t="s">
        <v>290</v>
      </c>
      <c r="E131" s="339">
        <f>+E132+E133</f>
        <v>3567120</v>
      </c>
      <c r="F131" s="339">
        <f>+F132+F133</f>
        <v>2690620</v>
      </c>
      <c r="G131" s="339">
        <f t="shared" ref="G131" si="134">+G132+G133</f>
        <v>0</v>
      </c>
      <c r="H131" s="339">
        <f t="shared" ref="H131" si="135">+H132+H133</f>
        <v>379269.54000000004</v>
      </c>
      <c r="I131" s="339">
        <f t="shared" ref="I131" si="136">+I132+I133</f>
        <v>379269.54000000004</v>
      </c>
      <c r="J131" s="339">
        <f t="shared" si="73"/>
        <v>10.632374016012918</v>
      </c>
      <c r="K131" s="339">
        <f t="shared" si="74"/>
        <v>3187850.46</v>
      </c>
      <c r="L131" s="339">
        <f t="shared" si="75"/>
        <v>89.367625983987082</v>
      </c>
    </row>
    <row r="132" spans="1:12" ht="20.25">
      <c r="A132" s="370"/>
      <c r="B132" s="337"/>
      <c r="C132" s="337"/>
      <c r="D132" s="337" t="s">
        <v>291</v>
      </c>
      <c r="E132" s="340">
        <f>SUMIFS(พรบ!$I:$I,พรบ!$G:$G,C131)+SUMIFS(พรบ!$K:$K,พรบ!$G:$G,C131)+SUMIFS(พรบ!$L:$L,พรบ!$G:$G,C131)</f>
        <v>2556120</v>
      </c>
      <c r="F132" s="340">
        <f>SUMIFS('rpt 1'!$O:$O,'rpt 1'!$E:$E,C131)+SUMIFS('rpt 1'!$X:$X,'rpt 1'!$E:$E,C131)</f>
        <v>1679620</v>
      </c>
      <c r="G132" s="340">
        <f>SUMIFS('rpt 1'!$Q:$Q,'rpt 1'!$E:$E,$C131)+SUMIFS('rpt 1'!$Z:$Z,'rpt 1'!$E:$E,$C131)</f>
        <v>0</v>
      </c>
      <c r="H132" s="340">
        <f>SUMIFS('rpt 1'!$R:$R,'rpt 1'!$E:$E,$C131)+SUMIFS('rpt 1'!$AA:$AA,'rpt 1'!$E:$E,$C131)</f>
        <v>279969.54000000004</v>
      </c>
      <c r="I132" s="340">
        <f>+G132+H132</f>
        <v>279969.54000000004</v>
      </c>
      <c r="J132" s="340">
        <f t="shared" si="73"/>
        <v>10.952910661471293</v>
      </c>
      <c r="K132" s="340">
        <f t="shared" si="74"/>
        <v>2276150.46</v>
      </c>
      <c r="L132" s="340">
        <f t="shared" si="75"/>
        <v>89.047089338528707</v>
      </c>
    </row>
    <row r="133" spans="1:12" ht="20.25">
      <c r="A133" s="371"/>
      <c r="B133" s="338"/>
      <c r="C133" s="338"/>
      <c r="D133" s="338" t="s">
        <v>292</v>
      </c>
      <c r="E133" s="341">
        <f>SUMIFS(พรบ!$J:$J,พรบ!$G:$G,C131)</f>
        <v>1011000</v>
      </c>
      <c r="F133" s="341">
        <f>SUMIFS('rpt 1'!$AO:$AO,'rpt 1'!$E:$E,C131)</f>
        <v>1011000</v>
      </c>
      <c r="G133" s="341">
        <f>SUMIFS('rpt 1'!$AP:$AP,'rpt 1'!$E:$E,$C131)</f>
        <v>0</v>
      </c>
      <c r="H133" s="341">
        <f>SUMIFS('rpt 1'!$AQ:$AQ,'rpt 1'!$E:$E,$C131)</f>
        <v>99300</v>
      </c>
      <c r="I133" s="341">
        <f>+G133+H133</f>
        <v>99300</v>
      </c>
      <c r="J133" s="341">
        <f t="shared" si="73"/>
        <v>9.8219584569732934</v>
      </c>
      <c r="K133" s="341">
        <f t="shared" si="74"/>
        <v>911700</v>
      </c>
      <c r="L133" s="341">
        <f t="shared" si="75"/>
        <v>90.178041543026708</v>
      </c>
    </row>
    <row r="134" spans="1:12" ht="20.25">
      <c r="A134" s="369">
        <v>41</v>
      </c>
      <c r="B134" s="336" t="s">
        <v>139</v>
      </c>
      <c r="C134" s="336" t="s">
        <v>141</v>
      </c>
      <c r="D134" s="336" t="s">
        <v>290</v>
      </c>
      <c r="E134" s="339">
        <f>+E135+E136</f>
        <v>2873185</v>
      </c>
      <c r="F134" s="339">
        <f>+F135+F136</f>
        <v>1964785</v>
      </c>
      <c r="G134" s="339">
        <f t="shared" ref="G134" si="137">+G135+G136</f>
        <v>122915</v>
      </c>
      <c r="H134" s="339">
        <f t="shared" ref="H134" si="138">+H135+H136</f>
        <v>335768.06</v>
      </c>
      <c r="I134" s="339">
        <f t="shared" ref="I134" si="139">+I135+I136</f>
        <v>458683.06</v>
      </c>
      <c r="J134" s="339">
        <f t="shared" si="73"/>
        <v>15.96427170544187</v>
      </c>
      <c r="K134" s="339">
        <f t="shared" si="74"/>
        <v>2414501.94</v>
      </c>
      <c r="L134" s="339">
        <f t="shared" si="75"/>
        <v>84.035728294558126</v>
      </c>
    </row>
    <row r="135" spans="1:12" ht="20.25">
      <c r="A135" s="370"/>
      <c r="B135" s="337"/>
      <c r="C135" s="337"/>
      <c r="D135" s="337" t="s">
        <v>291</v>
      </c>
      <c r="E135" s="340">
        <f>SUMIFS(พรบ!$I:$I,พรบ!$G:$G,C134)+SUMIFS(พรบ!$K:$K,พรบ!$G:$G,C134)+SUMIFS(พรบ!$L:$L,พรบ!$G:$G,C134)</f>
        <v>2633785</v>
      </c>
      <c r="F135" s="340">
        <f>SUMIFS('rpt 1'!$O:$O,'rpt 1'!$E:$E,C134)+SUMIFS('rpt 1'!$X:$X,'rpt 1'!$E:$E,C134)</f>
        <v>1725385</v>
      </c>
      <c r="G135" s="340">
        <f>SUMIFS('rpt 1'!$Q:$Q,'rpt 1'!$E:$E,$C134)+SUMIFS('rpt 1'!$Z:$Z,'rpt 1'!$E:$E,$C134)</f>
        <v>122915</v>
      </c>
      <c r="H135" s="340">
        <f>SUMIFS('rpt 1'!$R:$R,'rpt 1'!$E:$E,$C134)+SUMIFS('rpt 1'!$AA:$AA,'rpt 1'!$E:$E,$C134)</f>
        <v>196768.06</v>
      </c>
      <c r="I135" s="340">
        <f>+G135+H135</f>
        <v>319683.06</v>
      </c>
      <c r="J135" s="340">
        <f t="shared" si="73"/>
        <v>12.13778117803845</v>
      </c>
      <c r="K135" s="340">
        <f t="shared" si="74"/>
        <v>2314101.94</v>
      </c>
      <c r="L135" s="340">
        <f t="shared" si="75"/>
        <v>87.862218821961548</v>
      </c>
    </row>
    <row r="136" spans="1:12" ht="20.25">
      <c r="A136" s="371"/>
      <c r="B136" s="338"/>
      <c r="C136" s="338"/>
      <c r="D136" s="338" t="s">
        <v>292</v>
      </c>
      <c r="E136" s="341">
        <f>SUMIFS(พรบ!$J:$J,พรบ!$G:$G,C134)</f>
        <v>239400</v>
      </c>
      <c r="F136" s="341">
        <f>SUMIFS('rpt 1'!$AO:$AO,'rpt 1'!$E:$E,C134)</f>
        <v>239400</v>
      </c>
      <c r="G136" s="341">
        <f>SUMIFS('rpt 1'!$AP:$AP,'rpt 1'!$E:$E,$C134)</f>
        <v>0</v>
      </c>
      <c r="H136" s="341">
        <f>SUMIFS('rpt 1'!$AQ:$AQ,'rpt 1'!$E:$E,$C134)</f>
        <v>139000</v>
      </c>
      <c r="I136" s="341">
        <f>+G136+H136</f>
        <v>139000</v>
      </c>
      <c r="J136" s="341">
        <f t="shared" ref="J136:J199" si="140">+I136*100/E136</f>
        <v>58.061821219715959</v>
      </c>
      <c r="K136" s="341">
        <f t="shared" ref="K136:K199" si="141">+E136-I136</f>
        <v>100400</v>
      </c>
      <c r="L136" s="341">
        <f t="shared" ref="L136:L199" si="142">+K136*100/E136</f>
        <v>41.938178780284041</v>
      </c>
    </row>
    <row r="137" spans="1:12" ht="20.25">
      <c r="A137" s="390" t="s">
        <v>288</v>
      </c>
      <c r="B137" s="391"/>
      <c r="C137" s="392"/>
      <c r="D137" s="359" t="s">
        <v>290</v>
      </c>
      <c r="E137" s="356">
        <f>+E140+E143+E146+E149+E152+E155+E158+E161+E164+E167+E170+E173+E176+E179+E182+E185+E188</f>
        <v>73703486</v>
      </c>
      <c r="F137" s="356">
        <f>+F140+F143+F146+F149+F152+F155+F158+F161+F164+F167+F170+F173+F176+F179+F182+F185+F188</f>
        <v>56229026</v>
      </c>
      <c r="G137" s="356">
        <f t="shared" ref="G137:I137" si="143">+G140+G143+G146+G149+G152+G155+G158+G161+G164+G167+G170+G173+G176+G179+G182+G185+G188</f>
        <v>2264129.1</v>
      </c>
      <c r="H137" s="356">
        <f t="shared" si="143"/>
        <v>7808905.7499999991</v>
      </c>
      <c r="I137" s="356">
        <f t="shared" si="143"/>
        <v>10073034.850000001</v>
      </c>
      <c r="J137" s="356">
        <f t="shared" si="140"/>
        <v>13.666972075106463</v>
      </c>
      <c r="K137" s="356">
        <f t="shared" si="141"/>
        <v>63630451.149999999</v>
      </c>
      <c r="L137" s="356">
        <f t="shared" si="142"/>
        <v>86.333027924893543</v>
      </c>
    </row>
    <row r="138" spans="1:12" ht="20.25">
      <c r="A138" s="393"/>
      <c r="B138" s="394"/>
      <c r="C138" s="395"/>
      <c r="D138" s="360" t="s">
        <v>291</v>
      </c>
      <c r="E138" s="357">
        <f t="shared" ref="E138:F139" si="144">+E141+E144+E147+E150+E153+E156+E159+E162+E165+E168+E171+E174+E177+E180+E183+E186+E189</f>
        <v>52166886</v>
      </c>
      <c r="F138" s="357">
        <f t="shared" si="144"/>
        <v>34692426</v>
      </c>
      <c r="G138" s="357">
        <f t="shared" ref="G138:I138" si="145">+G141+G144+G147+G150+G153+G156+G159+G162+G165+G168+G171+G174+G177+G180+G183+G186+G189</f>
        <v>1503109.1</v>
      </c>
      <c r="H138" s="357">
        <f t="shared" si="145"/>
        <v>7357805.7499999991</v>
      </c>
      <c r="I138" s="357">
        <f t="shared" si="145"/>
        <v>8860914.8499999996</v>
      </c>
      <c r="J138" s="357">
        <f t="shared" si="140"/>
        <v>16.985707849228341</v>
      </c>
      <c r="K138" s="357">
        <f t="shared" si="141"/>
        <v>43305971.149999999</v>
      </c>
      <c r="L138" s="357">
        <f t="shared" si="142"/>
        <v>83.014292150771666</v>
      </c>
    </row>
    <row r="139" spans="1:12" ht="20.25">
      <c r="A139" s="396"/>
      <c r="B139" s="397"/>
      <c r="C139" s="398"/>
      <c r="D139" s="361" t="s">
        <v>292</v>
      </c>
      <c r="E139" s="358">
        <f t="shared" si="144"/>
        <v>21536600</v>
      </c>
      <c r="F139" s="358">
        <f t="shared" si="144"/>
        <v>21536600</v>
      </c>
      <c r="G139" s="358">
        <f t="shared" ref="G139:I139" si="146">+G142+G145+G148+G151+G154+G157+G160+G163+G166+G169+G172+G175+G178+G181+G184+G187+G190</f>
        <v>761020</v>
      </c>
      <c r="H139" s="358">
        <f t="shared" si="146"/>
        <v>451100</v>
      </c>
      <c r="I139" s="358">
        <f t="shared" si="146"/>
        <v>1212120</v>
      </c>
      <c r="J139" s="358">
        <f t="shared" si="140"/>
        <v>5.6281864361134071</v>
      </c>
      <c r="K139" s="358">
        <f t="shared" si="141"/>
        <v>20324480</v>
      </c>
      <c r="L139" s="358">
        <f t="shared" si="142"/>
        <v>94.37181356388659</v>
      </c>
    </row>
    <row r="140" spans="1:12" ht="20.25">
      <c r="A140" s="369">
        <v>42</v>
      </c>
      <c r="B140" s="336" t="s">
        <v>142</v>
      </c>
      <c r="C140" s="336" t="s">
        <v>144</v>
      </c>
      <c r="D140" s="336" t="s">
        <v>290</v>
      </c>
      <c r="E140" s="339">
        <f>+E141+E142</f>
        <v>3901405</v>
      </c>
      <c r="F140" s="339">
        <f>+F141+F142</f>
        <v>2695405</v>
      </c>
      <c r="G140" s="339">
        <f t="shared" ref="G140" si="147">+G141+G142</f>
        <v>228000</v>
      </c>
      <c r="H140" s="339">
        <f t="shared" ref="H140" si="148">+H141+H142</f>
        <v>465066.25</v>
      </c>
      <c r="I140" s="339">
        <f t="shared" ref="I140" si="149">+I141+I142</f>
        <v>693066.25</v>
      </c>
      <c r="J140" s="339">
        <f t="shared" si="140"/>
        <v>17.76452970147934</v>
      </c>
      <c r="K140" s="339">
        <f t="shared" si="141"/>
        <v>3208338.75</v>
      </c>
      <c r="L140" s="339">
        <f t="shared" si="142"/>
        <v>82.235470298520667</v>
      </c>
    </row>
    <row r="141" spans="1:12" ht="20.25">
      <c r="A141" s="370"/>
      <c r="B141" s="337"/>
      <c r="C141" s="337"/>
      <c r="D141" s="337" t="s">
        <v>291</v>
      </c>
      <c r="E141" s="340">
        <f>SUMIFS(พรบ!$I:$I,พรบ!$G:$G,C140)+SUMIFS(พรบ!$K:$K,พรบ!$G:$G,C140)+SUMIFS(พรบ!$L:$L,พรบ!$G:$G,C140)</f>
        <v>3584005</v>
      </c>
      <c r="F141" s="340">
        <f>SUMIFS('rpt 1'!$O:$O,'rpt 1'!$E:$E,C140)+SUMIFS('rpt 1'!$X:$X,'rpt 1'!$E:$E,C140)</f>
        <v>2378005</v>
      </c>
      <c r="G141" s="340">
        <f>SUMIFS('rpt 1'!$Q:$Q,'rpt 1'!$E:$E,$C140)+SUMIFS('rpt 1'!$Z:$Z,'rpt 1'!$E:$E,$C140)</f>
        <v>90000</v>
      </c>
      <c r="H141" s="340">
        <f>SUMIFS('rpt 1'!$R:$R,'rpt 1'!$E:$E,$C140)+SUMIFS('rpt 1'!$AA:$AA,'rpt 1'!$E:$E,$C140)</f>
        <v>422066.25</v>
      </c>
      <c r="I141" s="340">
        <f>+G141+H141</f>
        <v>512066.25</v>
      </c>
      <c r="J141" s="340">
        <f t="shared" si="140"/>
        <v>14.287542846619912</v>
      </c>
      <c r="K141" s="340">
        <f t="shared" si="141"/>
        <v>3071938.75</v>
      </c>
      <c r="L141" s="340">
        <f t="shared" si="142"/>
        <v>85.712457153380086</v>
      </c>
    </row>
    <row r="142" spans="1:12" ht="20.25">
      <c r="A142" s="371"/>
      <c r="B142" s="338"/>
      <c r="C142" s="338"/>
      <c r="D142" s="338" t="s">
        <v>292</v>
      </c>
      <c r="E142" s="341">
        <f>SUMIFS(พรบ!$J:$J,พรบ!$G:$G,C140)</f>
        <v>317400</v>
      </c>
      <c r="F142" s="341">
        <f>SUMIFS('rpt 1'!$AO:$AO,'rpt 1'!$E:$E,C140)</f>
        <v>317400</v>
      </c>
      <c r="G142" s="341">
        <f>SUMIFS('rpt 1'!$AP:$AP,'rpt 1'!$E:$E,$C140)</f>
        <v>138000</v>
      </c>
      <c r="H142" s="341">
        <f>SUMIFS('rpt 1'!$AQ:$AQ,'rpt 1'!$E:$E,$C140)</f>
        <v>43000</v>
      </c>
      <c r="I142" s="341">
        <f>+G142+H142</f>
        <v>181000</v>
      </c>
      <c r="J142" s="341">
        <f t="shared" si="140"/>
        <v>57.025834908632639</v>
      </c>
      <c r="K142" s="341">
        <f t="shared" si="141"/>
        <v>136400</v>
      </c>
      <c r="L142" s="341">
        <f t="shared" si="142"/>
        <v>42.974165091367361</v>
      </c>
    </row>
    <row r="143" spans="1:12" ht="20.25">
      <c r="A143" s="369">
        <v>43</v>
      </c>
      <c r="B143" s="336" t="s">
        <v>145</v>
      </c>
      <c r="C143" s="336" t="s">
        <v>147</v>
      </c>
      <c r="D143" s="336" t="s">
        <v>290</v>
      </c>
      <c r="E143" s="339">
        <f>+E144+E145</f>
        <v>3857075</v>
      </c>
      <c r="F143" s="339">
        <f>+F144+F145</f>
        <v>2740175</v>
      </c>
      <c r="G143" s="339">
        <f t="shared" ref="G143" si="150">+G144+G145</f>
        <v>0</v>
      </c>
      <c r="H143" s="339">
        <f t="shared" ref="H143" si="151">+H144+H145</f>
        <v>646771.54</v>
      </c>
      <c r="I143" s="339">
        <f t="shared" ref="I143" si="152">+I144+I145</f>
        <v>646771.54</v>
      </c>
      <c r="J143" s="339">
        <f t="shared" si="140"/>
        <v>16.768446037476586</v>
      </c>
      <c r="K143" s="339">
        <f t="shared" si="141"/>
        <v>3210303.46</v>
      </c>
      <c r="L143" s="339">
        <f t="shared" si="142"/>
        <v>83.231553962523421</v>
      </c>
    </row>
    <row r="144" spans="1:12" ht="20.25">
      <c r="A144" s="370"/>
      <c r="B144" s="337"/>
      <c r="C144" s="337"/>
      <c r="D144" s="337" t="s">
        <v>291</v>
      </c>
      <c r="E144" s="340">
        <f>SUMIFS(พรบ!$I:$I,พรบ!$G:$G,C143)+SUMIFS(พรบ!$K:$K,พรบ!$G:$G,C143)+SUMIFS(พรบ!$L:$L,พรบ!$G:$G,C143)</f>
        <v>3607675</v>
      </c>
      <c r="F144" s="340">
        <f>SUMIFS('rpt 1'!$O:$O,'rpt 1'!$E:$E,C143)+SUMIFS('rpt 1'!$X:$X,'rpt 1'!$E:$E,C143)</f>
        <v>2490775</v>
      </c>
      <c r="G144" s="340">
        <f>SUMIFS('rpt 1'!$Q:$Q,'rpt 1'!$E:$E,$C143)+SUMIFS('rpt 1'!$Z:$Z,'rpt 1'!$E:$E,$C143)</f>
        <v>0</v>
      </c>
      <c r="H144" s="340">
        <f>SUMIFS('rpt 1'!$R:$R,'rpt 1'!$E:$E,$C143)+SUMIFS('rpt 1'!$AA:$AA,'rpt 1'!$E:$E,$C143)</f>
        <v>635371.54</v>
      </c>
      <c r="I144" s="340">
        <f>+G144+H144</f>
        <v>635371.54</v>
      </c>
      <c r="J144" s="340">
        <f t="shared" si="140"/>
        <v>17.611662358721336</v>
      </c>
      <c r="K144" s="340">
        <f t="shared" si="141"/>
        <v>2972303.46</v>
      </c>
      <c r="L144" s="340">
        <f t="shared" si="142"/>
        <v>82.388337641278667</v>
      </c>
    </row>
    <row r="145" spans="1:12" ht="20.25">
      <c r="A145" s="371"/>
      <c r="B145" s="338"/>
      <c r="C145" s="338"/>
      <c r="D145" s="338" t="s">
        <v>292</v>
      </c>
      <c r="E145" s="341">
        <f>SUMIFS(พรบ!$J:$J,พรบ!$G:$G,C143)</f>
        <v>249400</v>
      </c>
      <c r="F145" s="341">
        <f>SUMIFS('rpt 1'!$AO:$AO,'rpt 1'!$E:$E,C143)</f>
        <v>249400</v>
      </c>
      <c r="G145" s="341">
        <f>SUMIFS('rpt 1'!$AP:$AP,'rpt 1'!$E:$E,$C143)</f>
        <v>0</v>
      </c>
      <c r="H145" s="341">
        <f>SUMIFS('rpt 1'!$AQ:$AQ,'rpt 1'!$E:$E,$C143)</f>
        <v>11400</v>
      </c>
      <c r="I145" s="341">
        <f>+G145+H145</f>
        <v>11400</v>
      </c>
      <c r="J145" s="341">
        <f t="shared" si="140"/>
        <v>4.5709703287890937</v>
      </c>
      <c r="K145" s="341">
        <f t="shared" si="141"/>
        <v>238000</v>
      </c>
      <c r="L145" s="341">
        <f t="shared" si="142"/>
        <v>95.429029671210913</v>
      </c>
    </row>
    <row r="146" spans="1:12" ht="20.25">
      <c r="A146" s="369">
        <v>44</v>
      </c>
      <c r="B146" s="336" t="s">
        <v>148</v>
      </c>
      <c r="C146" s="336" t="s">
        <v>150</v>
      </c>
      <c r="D146" s="336" t="s">
        <v>290</v>
      </c>
      <c r="E146" s="339">
        <f>+E147+E148</f>
        <v>2611975</v>
      </c>
      <c r="F146" s="339">
        <f>+F147+F148</f>
        <v>1695175</v>
      </c>
      <c r="G146" s="339">
        <f t="shared" ref="G146" si="153">+G147+G148</f>
        <v>211600</v>
      </c>
      <c r="H146" s="339">
        <f t="shared" ref="H146" si="154">+H147+H148</f>
        <v>316848.3</v>
      </c>
      <c r="I146" s="339">
        <f t="shared" ref="I146" si="155">+I147+I148</f>
        <v>528448.30000000005</v>
      </c>
      <c r="J146" s="339">
        <f t="shared" si="140"/>
        <v>20.231751835297047</v>
      </c>
      <c r="K146" s="339">
        <f t="shared" si="141"/>
        <v>2083526.7</v>
      </c>
      <c r="L146" s="339">
        <f t="shared" si="142"/>
        <v>79.768248164702953</v>
      </c>
    </row>
    <row r="147" spans="1:12" ht="20.25">
      <c r="A147" s="370"/>
      <c r="B147" s="337"/>
      <c r="C147" s="337"/>
      <c r="D147" s="337" t="s">
        <v>291</v>
      </c>
      <c r="E147" s="340">
        <f>SUMIFS(พรบ!$I:$I,พรบ!$G:$G,C146)+SUMIFS(พรบ!$K:$K,พรบ!$G:$G,C146)+SUMIFS(พรบ!$L:$L,พรบ!$G:$G,C146)</f>
        <v>2372575</v>
      </c>
      <c r="F147" s="340">
        <f>SUMIFS('rpt 1'!$O:$O,'rpt 1'!$E:$E,C146)+SUMIFS('rpt 1'!$X:$X,'rpt 1'!$E:$E,C146)</f>
        <v>1455775</v>
      </c>
      <c r="G147" s="340">
        <f>SUMIFS('rpt 1'!$Q:$Q,'rpt 1'!$E:$E,$C146)+SUMIFS('rpt 1'!$Z:$Z,'rpt 1'!$E:$E,$C146)</f>
        <v>91600</v>
      </c>
      <c r="H147" s="340">
        <f>SUMIFS('rpt 1'!$R:$R,'rpt 1'!$E:$E,$C146)+SUMIFS('rpt 1'!$AA:$AA,'rpt 1'!$E:$E,$C146)</f>
        <v>316848.3</v>
      </c>
      <c r="I147" s="340">
        <f>+G147+H147</f>
        <v>408448.3</v>
      </c>
      <c r="J147" s="340">
        <f t="shared" si="140"/>
        <v>17.215400988377606</v>
      </c>
      <c r="K147" s="340">
        <f t="shared" si="141"/>
        <v>1964126.7</v>
      </c>
      <c r="L147" s="340">
        <f t="shared" si="142"/>
        <v>82.78459901162239</v>
      </c>
    </row>
    <row r="148" spans="1:12" ht="20.25">
      <c r="A148" s="371"/>
      <c r="B148" s="338"/>
      <c r="C148" s="338"/>
      <c r="D148" s="338" t="s">
        <v>292</v>
      </c>
      <c r="E148" s="341">
        <f>SUMIFS(พรบ!$J:$J,พรบ!$G:$G,C146)</f>
        <v>239400</v>
      </c>
      <c r="F148" s="341">
        <f>SUMIFS('rpt 1'!$AO:$AO,'rpt 1'!$E:$E,C146)</f>
        <v>239400</v>
      </c>
      <c r="G148" s="341">
        <f>SUMIFS('rpt 1'!$AP:$AP,'rpt 1'!$E:$E,$C146)</f>
        <v>120000</v>
      </c>
      <c r="H148" s="341">
        <f>SUMIFS('rpt 1'!$AQ:$AQ,'rpt 1'!$E:$E,$C146)</f>
        <v>0</v>
      </c>
      <c r="I148" s="341">
        <f>+G148+H148</f>
        <v>120000</v>
      </c>
      <c r="J148" s="341">
        <f t="shared" si="140"/>
        <v>50.125313283208023</v>
      </c>
      <c r="K148" s="341">
        <f t="shared" si="141"/>
        <v>119400</v>
      </c>
      <c r="L148" s="341">
        <f t="shared" si="142"/>
        <v>49.874686716791977</v>
      </c>
    </row>
    <row r="149" spans="1:12" ht="20.25">
      <c r="A149" s="369">
        <v>45</v>
      </c>
      <c r="B149" s="336" t="s">
        <v>151</v>
      </c>
      <c r="C149" s="336" t="s">
        <v>153</v>
      </c>
      <c r="D149" s="336" t="s">
        <v>290</v>
      </c>
      <c r="E149" s="339">
        <f>+E150+E151</f>
        <v>3441455</v>
      </c>
      <c r="F149" s="339">
        <f>+F150+F151</f>
        <v>2501455</v>
      </c>
      <c r="G149" s="339">
        <f t="shared" ref="G149" si="156">+G150+G151</f>
        <v>127500</v>
      </c>
      <c r="H149" s="339">
        <f t="shared" ref="H149" si="157">+H150+H151</f>
        <v>348814.77</v>
      </c>
      <c r="I149" s="339">
        <f t="shared" ref="I149" si="158">+I150+I151</f>
        <v>476314.77</v>
      </c>
      <c r="J149" s="339">
        <f t="shared" si="140"/>
        <v>13.840505541987328</v>
      </c>
      <c r="K149" s="339">
        <f t="shared" si="141"/>
        <v>2965140.23</v>
      </c>
      <c r="L149" s="339">
        <f t="shared" si="142"/>
        <v>86.159494458012674</v>
      </c>
    </row>
    <row r="150" spans="1:12" ht="20.25">
      <c r="A150" s="370"/>
      <c r="B150" s="337"/>
      <c r="C150" s="337"/>
      <c r="D150" s="337" t="s">
        <v>291</v>
      </c>
      <c r="E150" s="340">
        <f>SUMIFS(พรบ!$I:$I,พรบ!$G:$G,C149)+SUMIFS(พรบ!$K:$K,พรบ!$G:$G,C149)+SUMIFS(พรบ!$L:$L,พรบ!$G:$G,C149)</f>
        <v>2469055</v>
      </c>
      <c r="F150" s="340">
        <f>SUMIFS('rpt 1'!$O:$O,'rpt 1'!$E:$E,C149)+SUMIFS('rpt 1'!$X:$X,'rpt 1'!$E:$E,C149)</f>
        <v>1529055</v>
      </c>
      <c r="G150" s="340">
        <f>SUMIFS('rpt 1'!$Q:$Q,'rpt 1'!$E:$E,$C149)+SUMIFS('rpt 1'!$Z:$Z,'rpt 1'!$E:$E,$C149)</f>
        <v>127500</v>
      </c>
      <c r="H150" s="340">
        <f>SUMIFS('rpt 1'!$R:$R,'rpt 1'!$E:$E,$C149)+SUMIFS('rpt 1'!$AA:$AA,'rpt 1'!$E:$E,$C149)</f>
        <v>348814.77</v>
      </c>
      <c r="I150" s="340">
        <f>+G150+H150</f>
        <v>476314.77</v>
      </c>
      <c r="J150" s="340">
        <f t="shared" si="140"/>
        <v>19.291379495393986</v>
      </c>
      <c r="K150" s="340">
        <f t="shared" si="141"/>
        <v>1992740.23</v>
      </c>
      <c r="L150" s="340">
        <f t="shared" si="142"/>
        <v>80.708620504606017</v>
      </c>
    </row>
    <row r="151" spans="1:12" ht="20.25">
      <c r="A151" s="371"/>
      <c r="B151" s="338"/>
      <c r="C151" s="338"/>
      <c r="D151" s="338" t="s">
        <v>292</v>
      </c>
      <c r="E151" s="341">
        <f>SUMIFS(พรบ!$J:$J,พรบ!$G:$G,C149)</f>
        <v>972400</v>
      </c>
      <c r="F151" s="341">
        <f>SUMIFS('rpt 1'!$AO:$AO,'rpt 1'!$E:$E,C149)</f>
        <v>972400</v>
      </c>
      <c r="G151" s="341">
        <f>SUMIFS('rpt 1'!$AP:$AP,'rpt 1'!$E:$E,$C149)</f>
        <v>0</v>
      </c>
      <c r="H151" s="341">
        <f>SUMIFS('rpt 1'!$AQ:$AQ,'rpt 1'!$E:$E,$C149)</f>
        <v>0</v>
      </c>
      <c r="I151" s="341">
        <f>+G151+H151</f>
        <v>0</v>
      </c>
      <c r="J151" s="341">
        <f t="shared" si="140"/>
        <v>0</v>
      </c>
      <c r="K151" s="341">
        <f t="shared" si="141"/>
        <v>972400</v>
      </c>
      <c r="L151" s="341">
        <f t="shared" si="142"/>
        <v>100</v>
      </c>
    </row>
    <row r="152" spans="1:12" ht="20.25">
      <c r="A152" s="369">
        <v>46</v>
      </c>
      <c r="B152" s="336" t="s">
        <v>154</v>
      </c>
      <c r="C152" s="336" t="s">
        <v>156</v>
      </c>
      <c r="D152" s="336" t="s">
        <v>290</v>
      </c>
      <c r="E152" s="339">
        <f>+E153+E154</f>
        <v>12955905</v>
      </c>
      <c r="F152" s="339">
        <f>+F153+F154</f>
        <v>12020405</v>
      </c>
      <c r="G152" s="339">
        <f t="shared" ref="G152" si="159">+G153+G154</f>
        <v>447300</v>
      </c>
      <c r="H152" s="339">
        <f t="shared" ref="H152" si="160">+H153+H154</f>
        <v>351529.79</v>
      </c>
      <c r="I152" s="339">
        <f t="shared" ref="I152" si="161">+I153+I154</f>
        <v>798829.79</v>
      </c>
      <c r="J152" s="339">
        <f t="shared" si="140"/>
        <v>6.1657583163816039</v>
      </c>
      <c r="K152" s="339">
        <f t="shared" si="141"/>
        <v>12157075.210000001</v>
      </c>
      <c r="L152" s="339">
        <f t="shared" si="142"/>
        <v>93.834241683618401</v>
      </c>
    </row>
    <row r="153" spans="1:12" ht="20.25">
      <c r="A153" s="370"/>
      <c r="B153" s="337"/>
      <c r="C153" s="337"/>
      <c r="D153" s="337" t="s">
        <v>291</v>
      </c>
      <c r="E153" s="340">
        <f>SUMIFS(พรบ!$I:$I,พรบ!$G:$G,C152)+SUMIFS(พรบ!$K:$K,พรบ!$G:$G,C152)+SUMIFS(พรบ!$L:$L,พรบ!$G:$G,C152)</f>
        <v>2422605</v>
      </c>
      <c r="F153" s="340">
        <f>SUMIFS('rpt 1'!$O:$O,'rpt 1'!$E:$E,C152)+SUMIFS('rpt 1'!$X:$X,'rpt 1'!$E:$E,C152)</f>
        <v>1487105</v>
      </c>
      <c r="G153" s="340">
        <f>SUMIFS('rpt 1'!$Q:$Q,'rpt 1'!$E:$E,$C152)+SUMIFS('rpt 1'!$Z:$Z,'rpt 1'!$E:$E,$C152)</f>
        <v>82500</v>
      </c>
      <c r="H153" s="340">
        <f>SUMIFS('rpt 1'!$R:$R,'rpt 1'!$E:$E,$C152)+SUMIFS('rpt 1'!$AA:$AA,'rpt 1'!$E:$E,$C152)</f>
        <v>341529.79</v>
      </c>
      <c r="I153" s="340">
        <f>+G153+H153</f>
        <v>424029.79</v>
      </c>
      <c r="J153" s="340">
        <f t="shared" si="140"/>
        <v>17.503051054546656</v>
      </c>
      <c r="K153" s="340">
        <f t="shared" si="141"/>
        <v>1998575.21</v>
      </c>
      <c r="L153" s="340">
        <f t="shared" si="142"/>
        <v>82.49694894545334</v>
      </c>
    </row>
    <row r="154" spans="1:12" ht="20.25">
      <c r="A154" s="371"/>
      <c r="B154" s="338"/>
      <c r="C154" s="338"/>
      <c r="D154" s="338" t="s">
        <v>292</v>
      </c>
      <c r="E154" s="341">
        <f>SUMIFS(พรบ!$J:$J,พรบ!$G:$G,C152)</f>
        <v>10533300</v>
      </c>
      <c r="F154" s="341">
        <f>SUMIFS('rpt 1'!$AO:$AO,'rpt 1'!$E:$E,C152)</f>
        <v>10533300</v>
      </c>
      <c r="G154" s="341">
        <f>SUMIFS('rpt 1'!$AP:$AP,'rpt 1'!$E:$E,$C152)</f>
        <v>364800</v>
      </c>
      <c r="H154" s="341">
        <f>SUMIFS('rpt 1'!$AQ:$AQ,'rpt 1'!$E:$E,$C152)</f>
        <v>10000</v>
      </c>
      <c r="I154" s="341">
        <f>+G154+H154</f>
        <v>374800</v>
      </c>
      <c r="J154" s="341">
        <f t="shared" si="140"/>
        <v>3.5582391083516085</v>
      </c>
      <c r="K154" s="341">
        <f t="shared" si="141"/>
        <v>10158500</v>
      </c>
      <c r="L154" s="341">
        <f t="shared" si="142"/>
        <v>96.441760891648386</v>
      </c>
    </row>
    <row r="155" spans="1:12" ht="20.25">
      <c r="A155" s="369">
        <v>47</v>
      </c>
      <c r="B155" s="336" t="s">
        <v>157</v>
      </c>
      <c r="C155" s="336" t="s">
        <v>159</v>
      </c>
      <c r="D155" s="336" t="s">
        <v>290</v>
      </c>
      <c r="E155" s="339">
        <f>+E156+E157</f>
        <v>10179745</v>
      </c>
      <c r="F155" s="339">
        <f>+F156+F157</f>
        <v>9242845</v>
      </c>
      <c r="G155" s="339">
        <f>+G156+G157</f>
        <v>107500</v>
      </c>
      <c r="H155" s="339">
        <f t="shared" ref="H155" si="162">+H156+H157</f>
        <v>310423.28000000003</v>
      </c>
      <c r="I155" s="339">
        <f t="shared" ref="I155" si="163">+I156+I157</f>
        <v>417923.28</v>
      </c>
      <c r="J155" s="339">
        <f t="shared" si="140"/>
        <v>4.1054395763351632</v>
      </c>
      <c r="K155" s="339">
        <f t="shared" si="141"/>
        <v>9761821.7200000007</v>
      </c>
      <c r="L155" s="339">
        <f t="shared" si="142"/>
        <v>95.894560423664842</v>
      </c>
    </row>
    <row r="156" spans="1:12" ht="20.25">
      <c r="A156" s="370"/>
      <c r="B156" s="337"/>
      <c r="C156" s="337"/>
      <c r="D156" s="337" t="s">
        <v>291</v>
      </c>
      <c r="E156" s="340">
        <f>SUMIFS(พรบ!$I:$I,พรบ!$G:$G,C155)+SUMIFS(พรบ!$K:$K,พรบ!$G:$G,C155)+SUMIFS(พรบ!$L:$L,พรบ!$G:$G,C155)</f>
        <v>2888745</v>
      </c>
      <c r="F156" s="340">
        <f>SUMIFS('rpt 1'!$O:$O,'rpt 1'!$E:$E,C155)+SUMIFS('rpt 1'!$X:$X,'rpt 1'!$E:$E,C155)</f>
        <v>1951845</v>
      </c>
      <c r="G156" s="340">
        <f>SUMIFS('rpt 1'!$Q:$Q,'rpt 1'!$E:$E,$C155)+SUMIFS('rpt 1'!$Z:$Z,'rpt 1'!$E:$E,$C155)</f>
        <v>107500</v>
      </c>
      <c r="H156" s="340">
        <f>SUMIFS('rpt 1'!$R:$R,'rpt 1'!$E:$E,$C155)+SUMIFS('rpt 1'!$AA:$AA,'rpt 1'!$E:$E,$C155)</f>
        <v>295423.28000000003</v>
      </c>
      <c r="I156" s="340">
        <f>+G156+H156</f>
        <v>402923.28</v>
      </c>
      <c r="J156" s="340">
        <f t="shared" si="140"/>
        <v>13.948039027328477</v>
      </c>
      <c r="K156" s="340">
        <f t="shared" si="141"/>
        <v>2485821.7199999997</v>
      </c>
      <c r="L156" s="340">
        <f t="shared" si="142"/>
        <v>86.051960972671509</v>
      </c>
    </row>
    <row r="157" spans="1:12" ht="20.25">
      <c r="A157" s="371"/>
      <c r="B157" s="338"/>
      <c r="C157" s="338"/>
      <c r="D157" s="338" t="s">
        <v>292</v>
      </c>
      <c r="E157" s="341">
        <f>SUMIFS(พรบ!$J:$J,พรบ!$G:$G,C155)</f>
        <v>7291000</v>
      </c>
      <c r="F157" s="341">
        <f>SUMIFS('rpt 1'!$AO:$AO,'rpt 1'!$E:$E,C155)</f>
        <v>7291000</v>
      </c>
      <c r="G157" s="341">
        <f>SUMIFS('rpt 1'!$AP:$AP,'rpt 1'!$E:$E,$C155)</f>
        <v>0</v>
      </c>
      <c r="H157" s="341">
        <f>SUMIFS('rpt 1'!$AQ:$AQ,'rpt 1'!$E:$E,$C155)</f>
        <v>15000</v>
      </c>
      <c r="I157" s="341">
        <f>+G157+H157</f>
        <v>15000</v>
      </c>
      <c r="J157" s="341">
        <f t="shared" si="140"/>
        <v>0.20573309559731176</v>
      </c>
      <c r="K157" s="341">
        <f t="shared" si="141"/>
        <v>7276000</v>
      </c>
      <c r="L157" s="341">
        <f t="shared" si="142"/>
        <v>99.79426690440269</v>
      </c>
    </row>
    <row r="158" spans="1:12" ht="20.25">
      <c r="A158" s="369">
        <v>48</v>
      </c>
      <c r="B158" s="336" t="s">
        <v>160</v>
      </c>
      <c r="C158" s="336" t="s">
        <v>162</v>
      </c>
      <c r="D158" s="336" t="s">
        <v>290</v>
      </c>
      <c r="E158" s="339">
        <f>+E159+E160</f>
        <v>3318965</v>
      </c>
      <c r="F158" s="339">
        <f>+F159+F160</f>
        <v>2453065</v>
      </c>
      <c r="G158" s="339">
        <f t="shared" ref="G158" si="164">+G159+G160</f>
        <v>0</v>
      </c>
      <c r="H158" s="339">
        <f t="shared" ref="H158" si="165">+H159+H160</f>
        <v>358165.43999999994</v>
      </c>
      <c r="I158" s="339">
        <f t="shared" ref="I158" si="166">+I159+I160</f>
        <v>358165.43999999994</v>
      </c>
      <c r="J158" s="339">
        <f t="shared" si="140"/>
        <v>10.791479873996861</v>
      </c>
      <c r="K158" s="339">
        <f t="shared" si="141"/>
        <v>2960799.56</v>
      </c>
      <c r="L158" s="339">
        <f t="shared" si="142"/>
        <v>89.208520126003137</v>
      </c>
    </row>
    <row r="159" spans="1:12" ht="20.25">
      <c r="A159" s="370"/>
      <c r="B159" s="337"/>
      <c r="C159" s="337"/>
      <c r="D159" s="337" t="s">
        <v>291</v>
      </c>
      <c r="E159" s="340">
        <f>SUMIFS(พรบ!$I:$I,พรบ!$G:$G,C158)+SUMIFS(พรบ!$K:$K,พรบ!$G:$G,C158)+SUMIFS(พรบ!$L:$L,พรบ!$G:$G,C158)</f>
        <v>2927165</v>
      </c>
      <c r="F159" s="340">
        <f>SUMIFS('rpt 1'!$O:$O,'rpt 1'!$E:$E,C158)+SUMIFS('rpt 1'!$X:$X,'rpt 1'!$E:$E,C158)</f>
        <v>2061265</v>
      </c>
      <c r="G159" s="340">
        <f>SUMIFS('rpt 1'!$Q:$Q,'rpt 1'!$E:$E,$C158)+SUMIFS('rpt 1'!$Z:$Z,'rpt 1'!$E:$E,$C158)</f>
        <v>0</v>
      </c>
      <c r="H159" s="340">
        <f>SUMIFS('rpt 1'!$R:$R,'rpt 1'!$E:$E,$C158)+SUMIFS('rpt 1'!$AA:$AA,'rpt 1'!$E:$E,$C158)</f>
        <v>358165.43999999994</v>
      </c>
      <c r="I159" s="340">
        <f>+G159+H159</f>
        <v>358165.43999999994</v>
      </c>
      <c r="J159" s="340">
        <f t="shared" si="140"/>
        <v>12.235915638510297</v>
      </c>
      <c r="K159" s="340">
        <f t="shared" si="141"/>
        <v>2568999.56</v>
      </c>
      <c r="L159" s="340">
        <f t="shared" si="142"/>
        <v>87.764084361489694</v>
      </c>
    </row>
    <row r="160" spans="1:12" ht="20.25">
      <c r="A160" s="371"/>
      <c r="B160" s="338"/>
      <c r="C160" s="338"/>
      <c r="D160" s="338" t="s">
        <v>292</v>
      </c>
      <c r="E160" s="341">
        <f>SUMIFS(พรบ!$J:$J,พรบ!$G:$G,C158)</f>
        <v>391800</v>
      </c>
      <c r="F160" s="341">
        <f>SUMIFS('rpt 1'!$AO:$AO,'rpt 1'!$E:$E,C158)</f>
        <v>391800</v>
      </c>
      <c r="G160" s="341">
        <f>SUMIFS('rpt 1'!$AP:$AP,'rpt 1'!$E:$E,$C158)</f>
        <v>0</v>
      </c>
      <c r="H160" s="341">
        <f>SUMIFS('rpt 1'!$AQ:$AQ,'rpt 1'!$E:$E,$C158)</f>
        <v>0</v>
      </c>
      <c r="I160" s="341">
        <f>+G160+H160</f>
        <v>0</v>
      </c>
      <c r="J160" s="341">
        <f t="shared" si="140"/>
        <v>0</v>
      </c>
      <c r="K160" s="341">
        <f t="shared" si="141"/>
        <v>391800</v>
      </c>
      <c r="L160" s="341">
        <f t="shared" si="142"/>
        <v>100</v>
      </c>
    </row>
    <row r="161" spans="1:12" ht="20.25">
      <c r="A161" s="369">
        <v>49</v>
      </c>
      <c r="B161" s="336" t="s">
        <v>163</v>
      </c>
      <c r="C161" s="336" t="s">
        <v>165</v>
      </c>
      <c r="D161" s="336" t="s">
        <v>290</v>
      </c>
      <c r="E161" s="339">
        <f>+E162+E163</f>
        <v>4199660</v>
      </c>
      <c r="F161" s="339">
        <f>+F162+F163</f>
        <v>2826860</v>
      </c>
      <c r="G161" s="339">
        <f t="shared" ref="G161" si="167">+G162+G163</f>
        <v>72500</v>
      </c>
      <c r="H161" s="339">
        <f t="shared" ref="H161" si="168">+H162+H163</f>
        <v>524882.92999999993</v>
      </c>
      <c r="I161" s="339">
        <f t="shared" ref="I161" si="169">+I162+I163</f>
        <v>597382.92999999993</v>
      </c>
      <c r="J161" s="339">
        <f t="shared" si="140"/>
        <v>14.224554606801501</v>
      </c>
      <c r="K161" s="339">
        <f t="shared" si="141"/>
        <v>3602277.0700000003</v>
      </c>
      <c r="L161" s="339">
        <f t="shared" si="142"/>
        <v>85.775445393198495</v>
      </c>
    </row>
    <row r="162" spans="1:12" ht="20.25">
      <c r="A162" s="370"/>
      <c r="B162" s="337"/>
      <c r="C162" s="337"/>
      <c r="D162" s="337" t="s">
        <v>291</v>
      </c>
      <c r="E162" s="340">
        <f>SUMIFS(พรบ!$I:$I,พรบ!$G:$G,C161)+SUMIFS(พรบ!$K:$K,พรบ!$G:$G,C161)+SUMIFS(พรบ!$L:$L,พรบ!$G:$G,C161)</f>
        <v>4014860</v>
      </c>
      <c r="F162" s="340">
        <f>SUMIFS('rpt 1'!$O:$O,'rpt 1'!$E:$E,C161)+SUMIFS('rpt 1'!$X:$X,'rpt 1'!$E:$E,C161)</f>
        <v>2642060</v>
      </c>
      <c r="G162" s="340">
        <f>SUMIFS('rpt 1'!$Q:$Q,'rpt 1'!$E:$E,$C161)+SUMIFS('rpt 1'!$Z:$Z,'rpt 1'!$E:$E,$C161)</f>
        <v>72500</v>
      </c>
      <c r="H162" s="340">
        <f>SUMIFS('rpt 1'!$R:$R,'rpt 1'!$E:$E,$C161)+SUMIFS('rpt 1'!$AA:$AA,'rpt 1'!$E:$E,$C161)</f>
        <v>524882.92999999993</v>
      </c>
      <c r="I162" s="340">
        <f>+G162+H162</f>
        <v>597382.92999999993</v>
      </c>
      <c r="J162" s="340">
        <f t="shared" si="140"/>
        <v>14.879296662897335</v>
      </c>
      <c r="K162" s="340">
        <f t="shared" si="141"/>
        <v>3417477.0700000003</v>
      </c>
      <c r="L162" s="340">
        <f t="shared" si="142"/>
        <v>85.120703337102668</v>
      </c>
    </row>
    <row r="163" spans="1:12" ht="20.25">
      <c r="A163" s="371"/>
      <c r="B163" s="338"/>
      <c r="C163" s="338"/>
      <c r="D163" s="338" t="s">
        <v>292</v>
      </c>
      <c r="E163" s="341">
        <f>SUMIFS(พรบ!$J:$J,พรบ!$G:$G,C161)</f>
        <v>184800</v>
      </c>
      <c r="F163" s="341">
        <f>SUMIFS('rpt 1'!$AO:$AO,'rpt 1'!$E:$E,C161)</f>
        <v>184800</v>
      </c>
      <c r="G163" s="341">
        <f>SUMIFS('rpt 1'!$AP:$AP,'rpt 1'!$E:$E,$C161)</f>
        <v>0</v>
      </c>
      <c r="H163" s="341">
        <f>SUMIFS('rpt 1'!$AQ:$AQ,'rpt 1'!$E:$E,$C161)</f>
        <v>0</v>
      </c>
      <c r="I163" s="341">
        <f>+G163+H163</f>
        <v>0</v>
      </c>
      <c r="J163" s="341">
        <f t="shared" si="140"/>
        <v>0</v>
      </c>
      <c r="K163" s="341">
        <f t="shared" si="141"/>
        <v>184800</v>
      </c>
      <c r="L163" s="341">
        <f t="shared" si="142"/>
        <v>100</v>
      </c>
    </row>
    <row r="164" spans="1:12" ht="20.25">
      <c r="A164" s="369">
        <v>50</v>
      </c>
      <c r="B164" s="336" t="s">
        <v>166</v>
      </c>
      <c r="C164" s="336" t="s">
        <v>168</v>
      </c>
      <c r="D164" s="336" t="s">
        <v>290</v>
      </c>
      <c r="E164" s="339">
        <f>+E165+E166</f>
        <v>2087445</v>
      </c>
      <c r="F164" s="339">
        <f>+F165+F166</f>
        <v>1308545</v>
      </c>
      <c r="G164" s="339">
        <f t="shared" ref="G164" si="170">+G165+G166</f>
        <v>0</v>
      </c>
      <c r="H164" s="339">
        <f t="shared" ref="H164" si="171">+H165+H166</f>
        <v>373978.32</v>
      </c>
      <c r="I164" s="339">
        <f t="shared" ref="I164" si="172">+I165+I166</f>
        <v>373978.32</v>
      </c>
      <c r="J164" s="339">
        <f t="shared" si="140"/>
        <v>17.9156011296106</v>
      </c>
      <c r="K164" s="339">
        <f t="shared" si="141"/>
        <v>1713466.68</v>
      </c>
      <c r="L164" s="339">
        <f t="shared" si="142"/>
        <v>82.084398870389393</v>
      </c>
    </row>
    <row r="165" spans="1:12" ht="20.25">
      <c r="A165" s="370"/>
      <c r="B165" s="337"/>
      <c r="C165" s="337"/>
      <c r="D165" s="337" t="s">
        <v>291</v>
      </c>
      <c r="E165" s="340">
        <f>SUMIFS(พรบ!$I:$I,พรบ!$G:$G,C164)+SUMIFS(พรบ!$K:$K,พรบ!$G:$G,C164)+SUMIFS(พรบ!$L:$L,พรบ!$G:$G,C164)</f>
        <v>2039645</v>
      </c>
      <c r="F165" s="340">
        <f>SUMIFS('rpt 1'!$O:$O,'rpt 1'!$E:$E,C164)+SUMIFS('rpt 1'!$X:$X,'rpt 1'!$E:$E,C164)</f>
        <v>1260745</v>
      </c>
      <c r="G165" s="340">
        <f>SUMIFS('rpt 1'!$Q:$Q,'rpt 1'!$E:$E,$C164)+SUMIFS('rpt 1'!$Z:$Z,'rpt 1'!$E:$E,$C164)</f>
        <v>0</v>
      </c>
      <c r="H165" s="340">
        <f>SUMIFS('rpt 1'!$R:$R,'rpt 1'!$E:$E,$C164)+SUMIFS('rpt 1'!$AA:$AA,'rpt 1'!$E:$E,$C164)</f>
        <v>326178.32</v>
      </c>
      <c r="I165" s="340">
        <f>+G165+H165</f>
        <v>326178.32</v>
      </c>
      <c r="J165" s="340">
        <f t="shared" si="140"/>
        <v>15.991916240326136</v>
      </c>
      <c r="K165" s="340">
        <f t="shared" si="141"/>
        <v>1713466.68</v>
      </c>
      <c r="L165" s="340">
        <f t="shared" si="142"/>
        <v>84.008083759673866</v>
      </c>
    </row>
    <row r="166" spans="1:12" ht="20.25">
      <c r="A166" s="371"/>
      <c r="B166" s="338"/>
      <c r="C166" s="338"/>
      <c r="D166" s="338" t="s">
        <v>292</v>
      </c>
      <c r="E166" s="341">
        <f>SUMIFS(พรบ!$J:$J,พรบ!$G:$G,C164)</f>
        <v>47800</v>
      </c>
      <c r="F166" s="341">
        <f>SUMIFS('rpt 1'!$AO:$AO,'rpt 1'!$E:$E,C164)</f>
        <v>47800</v>
      </c>
      <c r="G166" s="341">
        <f>SUMIFS('rpt 1'!$AP:$AP,'rpt 1'!$E:$E,$C164)</f>
        <v>0</v>
      </c>
      <c r="H166" s="341">
        <f>SUMIFS('rpt 1'!$AQ:$AQ,'rpt 1'!$E:$E,$C164)</f>
        <v>47800</v>
      </c>
      <c r="I166" s="341">
        <f>+G166+H166</f>
        <v>47800</v>
      </c>
      <c r="J166" s="341">
        <f t="shared" si="140"/>
        <v>100</v>
      </c>
      <c r="K166" s="341">
        <f t="shared" si="141"/>
        <v>0</v>
      </c>
      <c r="L166" s="341">
        <f t="shared" si="142"/>
        <v>0</v>
      </c>
    </row>
    <row r="167" spans="1:12" ht="20.25">
      <c r="A167" s="369">
        <v>51</v>
      </c>
      <c r="B167" s="336" t="s">
        <v>169</v>
      </c>
      <c r="C167" s="336" t="s">
        <v>171</v>
      </c>
      <c r="D167" s="336" t="s">
        <v>290</v>
      </c>
      <c r="E167" s="339">
        <f>+E168+E169</f>
        <v>3737075</v>
      </c>
      <c r="F167" s="339">
        <f>+F168+F169</f>
        <v>2661595</v>
      </c>
      <c r="G167" s="339">
        <f t="shared" ref="G167" si="173">+G168+G169</f>
        <v>111100</v>
      </c>
      <c r="H167" s="339">
        <f t="shared" ref="H167" si="174">+H168+H169</f>
        <v>572004.11999999988</v>
      </c>
      <c r="I167" s="339">
        <f t="shared" ref="I167" si="175">+I168+I169</f>
        <v>683104.11999999988</v>
      </c>
      <c r="J167" s="339">
        <f t="shared" si="140"/>
        <v>18.279111872253029</v>
      </c>
      <c r="K167" s="339">
        <f t="shared" si="141"/>
        <v>3053970.88</v>
      </c>
      <c r="L167" s="339">
        <f t="shared" si="142"/>
        <v>81.720888127746974</v>
      </c>
    </row>
    <row r="168" spans="1:12" ht="20.25">
      <c r="A168" s="370"/>
      <c r="B168" s="337"/>
      <c r="C168" s="337"/>
      <c r="D168" s="337" t="s">
        <v>291</v>
      </c>
      <c r="E168" s="340">
        <f>SUMIFS(พรบ!$I:$I,พรบ!$G:$G,C167)+SUMIFS(พรบ!$K:$K,พรบ!$G:$G,C167)+SUMIFS(พรบ!$L:$L,พรบ!$G:$G,C167)</f>
        <v>3497675</v>
      </c>
      <c r="F168" s="340">
        <f>SUMIFS('rpt 1'!$O:$O,'rpt 1'!$E:$E,C167)+SUMIFS('rpt 1'!$X:$X,'rpt 1'!$E:$E,C167)</f>
        <v>2422195</v>
      </c>
      <c r="G168" s="340">
        <f>SUMIFS('rpt 1'!$Q:$Q,'rpt 1'!$E:$E,$C167)+SUMIFS('rpt 1'!$Z:$Z,'rpt 1'!$E:$E,$C167)</f>
        <v>111100</v>
      </c>
      <c r="H168" s="340">
        <f>SUMIFS('rpt 1'!$R:$R,'rpt 1'!$E:$E,$C167)+SUMIFS('rpt 1'!$AA:$AA,'rpt 1'!$E:$E,$C167)</f>
        <v>572004.11999999988</v>
      </c>
      <c r="I168" s="340">
        <f>+G168+H168</f>
        <v>683104.11999999988</v>
      </c>
      <c r="J168" s="340">
        <f t="shared" si="140"/>
        <v>19.53023422702223</v>
      </c>
      <c r="K168" s="340">
        <f t="shared" si="141"/>
        <v>2814570.88</v>
      </c>
      <c r="L168" s="340">
        <f t="shared" si="142"/>
        <v>80.469765772977766</v>
      </c>
    </row>
    <row r="169" spans="1:12" ht="20.25">
      <c r="A169" s="371"/>
      <c r="B169" s="338"/>
      <c r="C169" s="338"/>
      <c r="D169" s="338" t="s">
        <v>292</v>
      </c>
      <c r="E169" s="341">
        <f>SUMIFS(พรบ!$J:$J,พรบ!$G:$G,C167)</f>
        <v>239400</v>
      </c>
      <c r="F169" s="341">
        <f>SUMIFS('rpt 1'!$AO:$AO,'rpt 1'!$E:$E,C167)</f>
        <v>239400</v>
      </c>
      <c r="G169" s="341">
        <f>SUMIFS('rpt 1'!$AP:$AP,'rpt 1'!$E:$E,$C167)</f>
        <v>0</v>
      </c>
      <c r="H169" s="341">
        <f>SUMIFS('rpt 1'!$AQ:$AQ,'rpt 1'!$E:$E,$C167)</f>
        <v>0</v>
      </c>
      <c r="I169" s="341">
        <f>+G169+H169</f>
        <v>0</v>
      </c>
      <c r="J169" s="341">
        <f t="shared" si="140"/>
        <v>0</v>
      </c>
      <c r="K169" s="341">
        <f t="shared" si="141"/>
        <v>239400</v>
      </c>
      <c r="L169" s="341">
        <f t="shared" si="142"/>
        <v>100</v>
      </c>
    </row>
    <row r="170" spans="1:12" ht="20.25">
      <c r="A170" s="369">
        <v>52</v>
      </c>
      <c r="B170" s="336" t="s">
        <v>172</v>
      </c>
      <c r="C170" s="336" t="s">
        <v>174</v>
      </c>
      <c r="D170" s="336" t="s">
        <v>290</v>
      </c>
      <c r="E170" s="339">
        <f>+E171+E172</f>
        <v>4042055</v>
      </c>
      <c r="F170" s="339">
        <f>+F171+F172</f>
        <v>2869155</v>
      </c>
      <c r="G170" s="339">
        <f t="shared" ref="G170" si="176">+G171+G172</f>
        <v>133875</v>
      </c>
      <c r="H170" s="339">
        <f t="shared" ref="H170" si="177">+H171+H172</f>
        <v>538208.93999999994</v>
      </c>
      <c r="I170" s="339">
        <f t="shared" ref="I170" si="178">+I171+I172</f>
        <v>672083.94</v>
      </c>
      <c r="J170" s="339">
        <f t="shared" si="140"/>
        <v>16.62728339916206</v>
      </c>
      <c r="K170" s="339">
        <f t="shared" si="141"/>
        <v>3369971.06</v>
      </c>
      <c r="L170" s="339">
        <f t="shared" si="142"/>
        <v>83.372716600837947</v>
      </c>
    </row>
    <row r="171" spans="1:12" ht="20.25">
      <c r="A171" s="370"/>
      <c r="B171" s="337"/>
      <c r="C171" s="337"/>
      <c r="D171" s="337" t="s">
        <v>291</v>
      </c>
      <c r="E171" s="340">
        <f>SUMIFS(พรบ!$I:$I,พรบ!$G:$G,C170)+SUMIFS(พรบ!$K:$K,พรบ!$G:$G,C170)+SUMIFS(พรบ!$L:$L,พรบ!$G:$G,C170)</f>
        <v>3802655</v>
      </c>
      <c r="F171" s="340">
        <f>SUMIFS('rpt 1'!$O:$O,'rpt 1'!$E:$E,C170)+SUMIFS('rpt 1'!$X:$X,'rpt 1'!$E:$E,C170)</f>
        <v>2629755</v>
      </c>
      <c r="G171" s="340">
        <f>SUMIFS('rpt 1'!$Q:$Q,'rpt 1'!$E:$E,$C170)+SUMIFS('rpt 1'!$Z:$Z,'rpt 1'!$E:$E,$C170)</f>
        <v>133875</v>
      </c>
      <c r="H171" s="340">
        <f>SUMIFS('rpt 1'!$R:$R,'rpt 1'!$E:$E,$C170)+SUMIFS('rpt 1'!$AA:$AA,'rpt 1'!$E:$E,$C170)</f>
        <v>538208.93999999994</v>
      </c>
      <c r="I171" s="340">
        <f>+G171+H171</f>
        <v>672083.94</v>
      </c>
      <c r="J171" s="340">
        <f t="shared" si="140"/>
        <v>17.674070879425035</v>
      </c>
      <c r="K171" s="340">
        <f t="shared" si="141"/>
        <v>3130571.06</v>
      </c>
      <c r="L171" s="340">
        <f t="shared" si="142"/>
        <v>82.325929120574969</v>
      </c>
    </row>
    <row r="172" spans="1:12" ht="20.25">
      <c r="A172" s="371"/>
      <c r="B172" s="338"/>
      <c r="C172" s="338"/>
      <c r="D172" s="338" t="s">
        <v>292</v>
      </c>
      <c r="E172" s="341">
        <f>SUMIFS(พรบ!$J:$J,พรบ!$G:$G,C170)</f>
        <v>239400</v>
      </c>
      <c r="F172" s="341">
        <f>SUMIFS('rpt 1'!$AO:$AO,'rpt 1'!$E:$E,C170)</f>
        <v>239400</v>
      </c>
      <c r="G172" s="341">
        <f>SUMIFS('rpt 1'!$AP:$AP,'rpt 1'!$E:$E,$C170)</f>
        <v>0</v>
      </c>
      <c r="H172" s="341">
        <f>SUMIFS('rpt 1'!$AQ:$AQ,'rpt 1'!$E:$E,$C170)</f>
        <v>0</v>
      </c>
      <c r="I172" s="341">
        <f>+G172+H172</f>
        <v>0</v>
      </c>
      <c r="J172" s="341">
        <f t="shared" si="140"/>
        <v>0</v>
      </c>
      <c r="K172" s="341">
        <f t="shared" si="141"/>
        <v>239400</v>
      </c>
      <c r="L172" s="341">
        <f t="shared" si="142"/>
        <v>100</v>
      </c>
    </row>
    <row r="173" spans="1:12" ht="20.25">
      <c r="A173" s="369">
        <v>53</v>
      </c>
      <c r="B173" s="336" t="s">
        <v>175</v>
      </c>
      <c r="C173" s="336" t="s">
        <v>177</v>
      </c>
      <c r="D173" s="336" t="s">
        <v>290</v>
      </c>
      <c r="E173" s="339">
        <f>+E174+E175</f>
        <v>3436220</v>
      </c>
      <c r="F173" s="339">
        <f>+F174+F175</f>
        <v>2345820</v>
      </c>
      <c r="G173" s="339">
        <f t="shared" ref="G173" si="179">+G174+G175</f>
        <v>113875</v>
      </c>
      <c r="H173" s="339">
        <f t="shared" ref="H173" si="180">+H174+H175</f>
        <v>505200.32</v>
      </c>
      <c r="I173" s="339">
        <f t="shared" ref="I173" si="181">+I174+I175</f>
        <v>619075.32000000007</v>
      </c>
      <c r="J173" s="339">
        <f t="shared" si="140"/>
        <v>18.016172422021874</v>
      </c>
      <c r="K173" s="339">
        <f t="shared" si="141"/>
        <v>2817144.6799999997</v>
      </c>
      <c r="L173" s="339">
        <f t="shared" si="142"/>
        <v>81.983827577978133</v>
      </c>
    </row>
    <row r="174" spans="1:12" ht="20.25">
      <c r="A174" s="370"/>
      <c r="B174" s="337"/>
      <c r="C174" s="337"/>
      <c r="D174" s="337" t="s">
        <v>291</v>
      </c>
      <c r="E174" s="340">
        <f>SUMIFS(พรบ!$I:$I,พรบ!$G:$G,C173)+SUMIFS(พรบ!$K:$K,พรบ!$G:$G,C173)+SUMIFS(พรบ!$L:$L,พรบ!$G:$G,C173)</f>
        <v>3436220</v>
      </c>
      <c r="F174" s="340">
        <f>SUMIFS('rpt 1'!$O:$O,'rpt 1'!$E:$E,C173)+SUMIFS('rpt 1'!$X:$X,'rpt 1'!$E:$E,C173)</f>
        <v>2345820</v>
      </c>
      <c r="G174" s="340">
        <f>SUMIFS('rpt 1'!$Q:$Q,'rpt 1'!$E:$E,$C173)+SUMIFS('rpt 1'!$Z:$Z,'rpt 1'!$E:$E,$C173)</f>
        <v>113875</v>
      </c>
      <c r="H174" s="340">
        <f>SUMIFS('rpt 1'!$R:$R,'rpt 1'!$E:$E,$C173)+SUMIFS('rpt 1'!$AA:$AA,'rpt 1'!$E:$E,$C173)</f>
        <v>505200.32</v>
      </c>
      <c r="I174" s="340">
        <f>+G174+H174</f>
        <v>619075.32000000007</v>
      </c>
      <c r="J174" s="340">
        <f t="shared" si="140"/>
        <v>18.016172422021874</v>
      </c>
      <c r="K174" s="340">
        <f t="shared" si="141"/>
        <v>2817144.6799999997</v>
      </c>
      <c r="L174" s="340">
        <f t="shared" si="142"/>
        <v>81.983827577978133</v>
      </c>
    </row>
    <row r="175" spans="1:12" ht="20.25">
      <c r="A175" s="371"/>
      <c r="B175" s="338"/>
      <c r="C175" s="338"/>
      <c r="D175" s="338" t="s">
        <v>292</v>
      </c>
      <c r="E175" s="341">
        <f>SUMIFS(พรบ!$J:$J,พรบ!$G:$G,C173)</f>
        <v>0</v>
      </c>
      <c r="F175" s="341">
        <f>SUMIFS('rpt 1'!$AO:$AO,'rpt 1'!$E:$E,C173)</f>
        <v>0</v>
      </c>
      <c r="G175" s="341">
        <f>SUMIFS('rpt 1'!$AP:$AP,'rpt 1'!$E:$E,$C173)</f>
        <v>0</v>
      </c>
      <c r="H175" s="341">
        <f>SUMIFS('rpt 1'!$AQ:$AQ,'rpt 1'!$E:$E,$C173)</f>
        <v>0</v>
      </c>
      <c r="I175" s="341">
        <f>+G175+H175</f>
        <v>0</v>
      </c>
      <c r="J175" s="341">
        <v>0</v>
      </c>
      <c r="K175" s="341">
        <f t="shared" si="141"/>
        <v>0</v>
      </c>
      <c r="L175" s="341">
        <v>0</v>
      </c>
    </row>
    <row r="176" spans="1:12" ht="20.25">
      <c r="A176" s="369">
        <v>54</v>
      </c>
      <c r="B176" s="336" t="s">
        <v>178</v>
      </c>
      <c r="C176" s="336" t="s">
        <v>180</v>
      </c>
      <c r="D176" s="336" t="s">
        <v>290</v>
      </c>
      <c r="E176" s="339">
        <f>+E177+E178</f>
        <v>2886360</v>
      </c>
      <c r="F176" s="339">
        <f>+F177+F178</f>
        <v>1958960</v>
      </c>
      <c r="G176" s="339">
        <f t="shared" ref="G176" si="182">+G177+G178</f>
        <v>218220</v>
      </c>
      <c r="H176" s="339">
        <f t="shared" ref="H176" si="183">+H177+H178</f>
        <v>421233.30999999994</v>
      </c>
      <c r="I176" s="339">
        <f t="shared" ref="I176" si="184">+I177+I178</f>
        <v>639453.30999999994</v>
      </c>
      <c r="J176" s="339">
        <f t="shared" si="140"/>
        <v>22.154315816460869</v>
      </c>
      <c r="K176" s="339">
        <f t="shared" si="141"/>
        <v>2246906.69</v>
      </c>
      <c r="L176" s="339">
        <f t="shared" si="142"/>
        <v>77.845684183539134</v>
      </c>
    </row>
    <row r="177" spans="1:12" ht="20.25">
      <c r="A177" s="370"/>
      <c r="B177" s="337"/>
      <c r="C177" s="337"/>
      <c r="D177" s="337" t="s">
        <v>291</v>
      </c>
      <c r="E177" s="340">
        <f>SUMIFS(พรบ!$I:$I,พรบ!$G:$G,C176)+SUMIFS(พรบ!$K:$K,พรบ!$G:$G,C176)+SUMIFS(พรบ!$L:$L,พรบ!$G:$G,C176)</f>
        <v>2625760</v>
      </c>
      <c r="F177" s="340">
        <f>SUMIFS('rpt 1'!$O:$O,'rpt 1'!$E:$E,C176)+SUMIFS('rpt 1'!$X:$X,'rpt 1'!$E:$E,C176)</f>
        <v>1698360</v>
      </c>
      <c r="G177" s="340">
        <f>SUMIFS('rpt 1'!$Q:$Q,'rpt 1'!$E:$E,$C176)+SUMIFS('rpt 1'!$Z:$Z,'rpt 1'!$E:$E,$C176)</f>
        <v>80000</v>
      </c>
      <c r="H177" s="340">
        <f>SUMIFS('rpt 1'!$R:$R,'rpt 1'!$E:$E,$C176)+SUMIFS('rpt 1'!$AA:$AA,'rpt 1'!$E:$E,$C176)</f>
        <v>421233.30999999994</v>
      </c>
      <c r="I177" s="340">
        <f>+G177+H177</f>
        <v>501233.30999999994</v>
      </c>
      <c r="J177" s="340">
        <f t="shared" si="140"/>
        <v>19.08907554384254</v>
      </c>
      <c r="K177" s="340">
        <f t="shared" si="141"/>
        <v>2124526.69</v>
      </c>
      <c r="L177" s="340">
        <f t="shared" si="142"/>
        <v>80.91092445615746</v>
      </c>
    </row>
    <row r="178" spans="1:12" ht="20.25">
      <c r="A178" s="371"/>
      <c r="B178" s="338"/>
      <c r="C178" s="338"/>
      <c r="D178" s="338" t="s">
        <v>292</v>
      </c>
      <c r="E178" s="341">
        <f>SUMIFS(พรบ!$J:$J,พรบ!$G:$G,C176)</f>
        <v>260600</v>
      </c>
      <c r="F178" s="341">
        <f>SUMIFS('rpt 1'!$AO:$AO,'rpt 1'!$E:$E,C176)</f>
        <v>260600</v>
      </c>
      <c r="G178" s="341">
        <f>SUMIFS('rpt 1'!$AP:$AP,'rpt 1'!$E:$E,$C176)</f>
        <v>138220</v>
      </c>
      <c r="H178" s="341">
        <f>SUMIFS('rpt 1'!$AQ:$AQ,'rpt 1'!$E:$E,$C176)</f>
        <v>0</v>
      </c>
      <c r="I178" s="341">
        <f>+G178+H178</f>
        <v>138220</v>
      </c>
      <c r="J178" s="341">
        <f t="shared" si="140"/>
        <v>53.039140445126634</v>
      </c>
      <c r="K178" s="341">
        <f t="shared" si="141"/>
        <v>122380</v>
      </c>
      <c r="L178" s="341">
        <f t="shared" si="142"/>
        <v>46.960859554873366</v>
      </c>
    </row>
    <row r="179" spans="1:12" ht="20.25">
      <c r="A179" s="369">
        <v>55</v>
      </c>
      <c r="B179" s="336" t="s">
        <v>181</v>
      </c>
      <c r="C179" s="336" t="s">
        <v>183</v>
      </c>
      <c r="D179" s="336" t="s">
        <v>290</v>
      </c>
      <c r="E179" s="339">
        <f>+E180+E181</f>
        <v>3233568</v>
      </c>
      <c r="F179" s="339">
        <f>+F180+F181</f>
        <v>2252988</v>
      </c>
      <c r="G179" s="339">
        <f t="shared" ref="G179" si="185">+G180+G181</f>
        <v>0</v>
      </c>
      <c r="H179" s="339">
        <f t="shared" ref="H179" si="186">+H180+H181</f>
        <v>469906.67</v>
      </c>
      <c r="I179" s="339">
        <f t="shared" ref="I179" si="187">+I180+I181</f>
        <v>469906.67</v>
      </c>
      <c r="J179" s="339">
        <f t="shared" si="140"/>
        <v>14.532141275519797</v>
      </c>
      <c r="K179" s="339">
        <f t="shared" si="141"/>
        <v>2763661.33</v>
      </c>
      <c r="L179" s="339">
        <f t="shared" si="142"/>
        <v>85.467858724480209</v>
      </c>
    </row>
    <row r="180" spans="1:12" ht="20.25">
      <c r="A180" s="370"/>
      <c r="B180" s="337"/>
      <c r="C180" s="337"/>
      <c r="D180" s="337" t="s">
        <v>291</v>
      </c>
      <c r="E180" s="340">
        <f>SUMIFS(พรบ!$I:$I,พรบ!$G:$G,C179)+SUMIFS(พรบ!$K:$K,พรบ!$G:$G,C179)+SUMIFS(พรบ!$L:$L,พรบ!$G:$G,C179)</f>
        <v>3047568</v>
      </c>
      <c r="F180" s="340">
        <f>SUMIFS('rpt 1'!$O:$O,'rpt 1'!$E:$E,C179)+SUMIFS('rpt 1'!$X:$X,'rpt 1'!$E:$E,C179)</f>
        <v>2066988</v>
      </c>
      <c r="G180" s="340">
        <f>SUMIFS('rpt 1'!$Q:$Q,'rpt 1'!$E:$E,$C179)+SUMIFS('rpt 1'!$Z:$Z,'rpt 1'!$E:$E,$C179)</f>
        <v>0</v>
      </c>
      <c r="H180" s="340">
        <f>SUMIFS('rpt 1'!$R:$R,'rpt 1'!$E:$E,$C179)+SUMIFS('rpt 1'!$AA:$AA,'rpt 1'!$E:$E,$C179)</f>
        <v>469906.67</v>
      </c>
      <c r="I180" s="340">
        <f>+G180+H180</f>
        <v>469906.67</v>
      </c>
      <c r="J180" s="340">
        <f t="shared" si="140"/>
        <v>15.419070878812221</v>
      </c>
      <c r="K180" s="340">
        <f t="shared" si="141"/>
        <v>2577661.33</v>
      </c>
      <c r="L180" s="340">
        <f t="shared" si="142"/>
        <v>84.580929121187779</v>
      </c>
    </row>
    <row r="181" spans="1:12" ht="20.25">
      <c r="A181" s="371"/>
      <c r="B181" s="338"/>
      <c r="C181" s="338"/>
      <c r="D181" s="338" t="s">
        <v>292</v>
      </c>
      <c r="E181" s="341">
        <f>SUMIFS(พรบ!$J:$J,พรบ!$G:$G,C179)</f>
        <v>186000</v>
      </c>
      <c r="F181" s="341">
        <f>SUMIFS('rpt 1'!$AO:$AO,'rpt 1'!$E:$E,C179)</f>
        <v>186000</v>
      </c>
      <c r="G181" s="341">
        <f>SUMIFS('rpt 1'!$AP:$AP,'rpt 1'!$E:$E,$C179)</f>
        <v>0</v>
      </c>
      <c r="H181" s="341">
        <f>SUMIFS('rpt 1'!$AQ:$AQ,'rpt 1'!$E:$E,$C179)</f>
        <v>0</v>
      </c>
      <c r="I181" s="341">
        <f>+G181+H181</f>
        <v>0</v>
      </c>
      <c r="J181" s="341">
        <f t="shared" si="140"/>
        <v>0</v>
      </c>
      <c r="K181" s="341">
        <f t="shared" si="141"/>
        <v>186000</v>
      </c>
      <c r="L181" s="341">
        <f t="shared" si="142"/>
        <v>100</v>
      </c>
    </row>
    <row r="182" spans="1:12" ht="20.25">
      <c r="A182" s="369">
        <v>56</v>
      </c>
      <c r="B182" s="336" t="s">
        <v>184</v>
      </c>
      <c r="C182" s="336" t="s">
        <v>186</v>
      </c>
      <c r="D182" s="336" t="s">
        <v>290</v>
      </c>
      <c r="E182" s="339">
        <f>+E183+E184</f>
        <v>3679150</v>
      </c>
      <c r="F182" s="339">
        <f>+F183+F184</f>
        <v>2579150</v>
      </c>
      <c r="G182" s="339">
        <f t="shared" ref="G182" si="188">+G183+G184</f>
        <v>268264.09999999998</v>
      </c>
      <c r="H182" s="339">
        <f t="shared" ref="H182" si="189">+H183+H184</f>
        <v>495109.35</v>
      </c>
      <c r="I182" s="339">
        <f t="shared" ref="I182" si="190">+I183+I184</f>
        <v>763373.45</v>
      </c>
      <c r="J182" s="339">
        <f t="shared" si="140"/>
        <v>20.748636233912723</v>
      </c>
      <c r="K182" s="339">
        <f t="shared" si="141"/>
        <v>2915776.55</v>
      </c>
      <c r="L182" s="339">
        <f t="shared" si="142"/>
        <v>79.25136376608728</v>
      </c>
    </row>
    <row r="183" spans="1:12" ht="20.25">
      <c r="A183" s="370"/>
      <c r="B183" s="337"/>
      <c r="C183" s="337"/>
      <c r="D183" s="337" t="s">
        <v>291</v>
      </c>
      <c r="E183" s="340">
        <f>SUMIFS(พรบ!$I:$I,พรบ!$G:$G,C182)+SUMIFS(พรบ!$K:$K,พรบ!$G:$G,C182)+SUMIFS(พรบ!$L:$L,พรบ!$G:$G,C182)</f>
        <v>3604150</v>
      </c>
      <c r="F183" s="340">
        <f>SUMIFS('rpt 1'!$O:$O,'rpt 1'!$E:$E,C182)+SUMIFS('rpt 1'!$X:$X,'rpt 1'!$E:$E,C182)</f>
        <v>2504150</v>
      </c>
      <c r="G183" s="340">
        <f>SUMIFS('rpt 1'!$Q:$Q,'rpt 1'!$E:$E,$C182)+SUMIFS('rpt 1'!$Z:$Z,'rpt 1'!$E:$E,$C182)</f>
        <v>268264.09999999998</v>
      </c>
      <c r="H183" s="340">
        <f>SUMIFS('rpt 1'!$R:$R,'rpt 1'!$E:$E,$C182)+SUMIFS('rpt 1'!$AA:$AA,'rpt 1'!$E:$E,$C182)</f>
        <v>480109.35</v>
      </c>
      <c r="I183" s="340">
        <f>+G183+H183</f>
        <v>748373.45</v>
      </c>
      <c r="J183" s="340">
        <f t="shared" si="140"/>
        <v>20.764214863421333</v>
      </c>
      <c r="K183" s="340">
        <f t="shared" si="141"/>
        <v>2855776.55</v>
      </c>
      <c r="L183" s="340">
        <f t="shared" si="142"/>
        <v>79.23578513657867</v>
      </c>
    </row>
    <row r="184" spans="1:12" ht="20.25">
      <c r="A184" s="371"/>
      <c r="B184" s="338"/>
      <c r="C184" s="338"/>
      <c r="D184" s="338" t="s">
        <v>292</v>
      </c>
      <c r="E184" s="341">
        <f>SUMIFS(พรบ!$J:$J,พรบ!$G:$G,C182)</f>
        <v>75000</v>
      </c>
      <c r="F184" s="341">
        <f>SUMIFS('rpt 1'!$AO:$AO,'rpt 1'!$E:$E,C182)</f>
        <v>75000</v>
      </c>
      <c r="G184" s="341">
        <f>SUMIFS('rpt 1'!$AP:$AP,'rpt 1'!$E:$E,$C182)</f>
        <v>0</v>
      </c>
      <c r="H184" s="341">
        <f>SUMIFS('rpt 1'!$AQ:$AQ,'rpt 1'!$E:$E,$C182)</f>
        <v>15000</v>
      </c>
      <c r="I184" s="341">
        <f>+G184+H184</f>
        <v>15000</v>
      </c>
      <c r="J184" s="341">
        <f t="shared" si="140"/>
        <v>20</v>
      </c>
      <c r="K184" s="341">
        <f t="shared" si="141"/>
        <v>60000</v>
      </c>
      <c r="L184" s="341">
        <f t="shared" si="142"/>
        <v>80</v>
      </c>
    </row>
    <row r="185" spans="1:12" ht="20.25">
      <c r="A185" s="369">
        <v>57</v>
      </c>
      <c r="B185" s="336" t="s">
        <v>187</v>
      </c>
      <c r="C185" s="336" t="s">
        <v>189</v>
      </c>
      <c r="D185" s="336" t="s">
        <v>290</v>
      </c>
      <c r="E185" s="339">
        <f>+E186+E187</f>
        <v>2636455</v>
      </c>
      <c r="F185" s="339">
        <f>+F186+F187</f>
        <v>1574155</v>
      </c>
      <c r="G185" s="339">
        <f t="shared" ref="G185" si="191">+G186+G187</f>
        <v>110520</v>
      </c>
      <c r="H185" s="339">
        <f t="shared" ref="H185" si="192">+H186+H187</f>
        <v>425645.18</v>
      </c>
      <c r="I185" s="339">
        <f t="shared" ref="I185" si="193">+I186+I187</f>
        <v>536165.17999999993</v>
      </c>
      <c r="J185" s="339">
        <f t="shared" si="140"/>
        <v>20.336595162822803</v>
      </c>
      <c r="K185" s="339">
        <f t="shared" si="141"/>
        <v>2100289.8200000003</v>
      </c>
      <c r="L185" s="339">
        <f t="shared" si="142"/>
        <v>79.663404837177211</v>
      </c>
    </row>
    <row r="186" spans="1:12" ht="20.25">
      <c r="A186" s="370"/>
      <c r="B186" s="337"/>
      <c r="C186" s="337"/>
      <c r="D186" s="337" t="s">
        <v>291</v>
      </c>
      <c r="E186" s="340">
        <f>SUMIFS(พรบ!$I:$I,พรบ!$G:$G,C185)+SUMIFS(พรบ!$K:$K,พรบ!$G:$G,C185)+SUMIFS(พรบ!$L:$L,พรบ!$G:$G,C185)</f>
        <v>2560855</v>
      </c>
      <c r="F186" s="340">
        <f>SUMIFS('rpt 1'!$O:$O,'rpt 1'!$E:$E,C185)+SUMIFS('rpt 1'!$X:$X,'rpt 1'!$E:$E,C185)</f>
        <v>1498555</v>
      </c>
      <c r="G186" s="340">
        <f>SUMIFS('rpt 1'!$Q:$Q,'rpt 1'!$E:$E,$C185)+SUMIFS('rpt 1'!$Z:$Z,'rpt 1'!$E:$E,$C185)</f>
        <v>110520</v>
      </c>
      <c r="H186" s="340">
        <f>SUMIFS('rpt 1'!$R:$R,'rpt 1'!$E:$E,$C185)+SUMIFS('rpt 1'!$AA:$AA,'rpt 1'!$E:$E,$C185)</f>
        <v>350045.18</v>
      </c>
      <c r="I186" s="340">
        <f>+G186+H186</f>
        <v>460565.18</v>
      </c>
      <c r="J186" s="340">
        <f t="shared" si="140"/>
        <v>17.984820694650811</v>
      </c>
      <c r="K186" s="340">
        <f t="shared" si="141"/>
        <v>2100289.8199999998</v>
      </c>
      <c r="L186" s="340">
        <f t="shared" si="142"/>
        <v>82.015179305349179</v>
      </c>
    </row>
    <row r="187" spans="1:12" ht="20.25">
      <c r="A187" s="371"/>
      <c r="B187" s="338"/>
      <c r="C187" s="338"/>
      <c r="D187" s="338" t="s">
        <v>292</v>
      </c>
      <c r="E187" s="341">
        <f>SUMIFS(พรบ!$J:$J,พรบ!$G:$G,C185)</f>
        <v>75600</v>
      </c>
      <c r="F187" s="341">
        <f>SUMIFS('rpt 1'!$AO:$AO,'rpt 1'!$E:$E,C185)</f>
        <v>75600</v>
      </c>
      <c r="G187" s="341">
        <f>SUMIFS('rpt 1'!$AP:$AP,'rpt 1'!$E:$E,$C185)</f>
        <v>0</v>
      </c>
      <c r="H187" s="341">
        <f>SUMIFS('rpt 1'!$AQ:$AQ,'rpt 1'!$E:$E,$C185)</f>
        <v>75600</v>
      </c>
      <c r="I187" s="341">
        <f>+G187+H187</f>
        <v>75600</v>
      </c>
      <c r="J187" s="341">
        <f t="shared" si="140"/>
        <v>100</v>
      </c>
      <c r="K187" s="341">
        <f t="shared" si="141"/>
        <v>0</v>
      </c>
      <c r="L187" s="341">
        <f t="shared" si="142"/>
        <v>0</v>
      </c>
    </row>
    <row r="188" spans="1:12" ht="20.25">
      <c r="A188" s="369">
        <v>58</v>
      </c>
      <c r="B188" s="336" t="s">
        <v>190</v>
      </c>
      <c r="C188" s="336" t="s">
        <v>192</v>
      </c>
      <c r="D188" s="336" t="s">
        <v>290</v>
      </c>
      <c r="E188" s="339">
        <f>+E189+E190</f>
        <v>3498973</v>
      </c>
      <c r="F188" s="339">
        <f>+F189+F190</f>
        <v>2503273</v>
      </c>
      <c r="G188" s="339">
        <f t="shared" ref="G188" si="194">+G189+G190</f>
        <v>113875</v>
      </c>
      <c r="H188" s="339">
        <f t="shared" ref="H188" si="195">+H189+H190</f>
        <v>685117.24</v>
      </c>
      <c r="I188" s="339">
        <f t="shared" ref="I188" si="196">+I189+I190</f>
        <v>798992.24</v>
      </c>
      <c r="J188" s="339">
        <f t="shared" si="140"/>
        <v>22.835050170435725</v>
      </c>
      <c r="K188" s="339">
        <f t="shared" si="141"/>
        <v>2699980.76</v>
      </c>
      <c r="L188" s="339">
        <f t="shared" si="142"/>
        <v>77.164949829564279</v>
      </c>
    </row>
    <row r="189" spans="1:12" ht="20.25">
      <c r="A189" s="370"/>
      <c r="B189" s="337"/>
      <c r="C189" s="337"/>
      <c r="D189" s="337" t="s">
        <v>291</v>
      </c>
      <c r="E189" s="340">
        <f>SUMIFS(พรบ!$I:$I,พรบ!$G:$G,C188)+SUMIFS(พรบ!$K:$K,พรบ!$G:$G,C188)+SUMIFS(พรบ!$L:$L,พรบ!$G:$G,C188)</f>
        <v>3265673</v>
      </c>
      <c r="F189" s="340">
        <f>SUMIFS('rpt 1'!$O:$O,'rpt 1'!$E:$E,C188)+SUMIFS('rpt 1'!$X:$X,'rpt 1'!$E:$E,C188)</f>
        <v>2269973</v>
      </c>
      <c r="G189" s="340">
        <f>SUMIFS('rpt 1'!$Q:$Q,'rpt 1'!$E:$E,$C188)+SUMIFS('rpt 1'!$Z:$Z,'rpt 1'!$E:$E,$C188)</f>
        <v>113875</v>
      </c>
      <c r="H189" s="340">
        <f>SUMIFS('rpt 1'!$R:$R,'rpt 1'!$E:$E,$C188)+SUMIFS('rpt 1'!$AA:$AA,'rpt 1'!$E:$E,$C188)</f>
        <v>451817.24</v>
      </c>
      <c r="I189" s="340">
        <f>+G189+H189</f>
        <v>565692.24</v>
      </c>
      <c r="J189" s="340">
        <f t="shared" si="140"/>
        <v>17.322378572502512</v>
      </c>
      <c r="K189" s="340">
        <f t="shared" si="141"/>
        <v>2699980.76</v>
      </c>
      <c r="L189" s="340">
        <f t="shared" si="142"/>
        <v>82.677621427497485</v>
      </c>
    </row>
    <row r="190" spans="1:12" ht="20.25">
      <c r="A190" s="371"/>
      <c r="B190" s="338"/>
      <c r="C190" s="338"/>
      <c r="D190" s="338" t="s">
        <v>292</v>
      </c>
      <c r="E190" s="341">
        <f>SUMIFS(พรบ!$J:$J,พรบ!$G:$G,C188)</f>
        <v>233300</v>
      </c>
      <c r="F190" s="341">
        <f>SUMIFS('rpt 1'!$AO:$AO,'rpt 1'!$E:$E,C188)</f>
        <v>233300</v>
      </c>
      <c r="G190" s="341">
        <f>SUMIFS('rpt 1'!$AP:$AP,'rpt 1'!$E:$E,$C188)</f>
        <v>0</v>
      </c>
      <c r="H190" s="341">
        <f>SUMIFS('rpt 1'!$AQ:$AQ,'rpt 1'!$E:$E,$C188)</f>
        <v>233300</v>
      </c>
      <c r="I190" s="341">
        <f>+G190+H190</f>
        <v>233300</v>
      </c>
      <c r="J190" s="341">
        <f t="shared" si="140"/>
        <v>100</v>
      </c>
      <c r="K190" s="341">
        <f t="shared" si="141"/>
        <v>0</v>
      </c>
      <c r="L190" s="341">
        <f t="shared" si="142"/>
        <v>0</v>
      </c>
    </row>
    <row r="191" spans="1:12" ht="20.25">
      <c r="A191" s="390" t="s">
        <v>289</v>
      </c>
      <c r="B191" s="391"/>
      <c r="C191" s="392"/>
      <c r="D191" s="359" t="s">
        <v>290</v>
      </c>
      <c r="E191" s="356">
        <f>+E194+E197+E200+E203+E206+E209+E212+E215+E218+E221+E224+E227+E230+E233</f>
        <v>43049664</v>
      </c>
      <c r="F191" s="356">
        <f>+F194+F197+F200+F203+F206+F209+F212+F215+F218+F221+F224+F227+F230+F233</f>
        <v>31123564</v>
      </c>
      <c r="G191" s="356">
        <f t="shared" ref="G191:I191" si="197">+G194+G197+G200+G203+G206+G209+G212+G215+G218+G221+G224+G227+G230+G233</f>
        <v>1131548.58</v>
      </c>
      <c r="H191" s="356">
        <f t="shared" si="197"/>
        <v>5837789.9699999988</v>
      </c>
      <c r="I191" s="356">
        <f t="shared" si="197"/>
        <v>6969338.5499999989</v>
      </c>
      <c r="J191" s="356">
        <f t="shared" si="140"/>
        <v>16.18906607494079</v>
      </c>
      <c r="K191" s="356">
        <f t="shared" si="141"/>
        <v>36080325.450000003</v>
      </c>
      <c r="L191" s="356">
        <f t="shared" si="142"/>
        <v>83.810933925059217</v>
      </c>
    </row>
    <row r="192" spans="1:12" ht="20.25">
      <c r="A192" s="393"/>
      <c r="B192" s="394"/>
      <c r="C192" s="395"/>
      <c r="D192" s="360" t="s">
        <v>291</v>
      </c>
      <c r="E192" s="357">
        <f t="shared" ref="E192:F193" si="198">+E195+E198+E201+E204+E207+E210+E213+E216+E219+E222+E225+E228+E231+E234</f>
        <v>33197564</v>
      </c>
      <c r="F192" s="357">
        <f t="shared" si="198"/>
        <v>21271464</v>
      </c>
      <c r="G192" s="357">
        <f t="shared" ref="G192:I192" si="199">+G195+G198+G201+G204+G207+G210+G213+G216+G219+G222+G225+G228+G231+G234</f>
        <v>1060648.58</v>
      </c>
      <c r="H192" s="357">
        <f t="shared" si="199"/>
        <v>4873989.97</v>
      </c>
      <c r="I192" s="357">
        <f t="shared" si="199"/>
        <v>5934638.5499999998</v>
      </c>
      <c r="J192" s="357">
        <f t="shared" si="140"/>
        <v>17.876728997344504</v>
      </c>
      <c r="K192" s="357">
        <f t="shared" si="141"/>
        <v>27262925.449999999</v>
      </c>
      <c r="L192" s="357">
        <f t="shared" si="142"/>
        <v>82.1232710026555</v>
      </c>
    </row>
    <row r="193" spans="1:12" ht="20.25">
      <c r="A193" s="396"/>
      <c r="B193" s="397"/>
      <c r="C193" s="398"/>
      <c r="D193" s="361" t="s">
        <v>292</v>
      </c>
      <c r="E193" s="358">
        <f t="shared" si="198"/>
        <v>9852100</v>
      </c>
      <c r="F193" s="358">
        <f t="shared" si="198"/>
        <v>9852100</v>
      </c>
      <c r="G193" s="358">
        <f t="shared" ref="G193:I193" si="200">+G196+G199+G202+G205+G208+G211+G214+G217+G220+G223+G226+G229+G232+G235</f>
        <v>70900</v>
      </c>
      <c r="H193" s="358">
        <f t="shared" si="200"/>
        <v>963800</v>
      </c>
      <c r="I193" s="358">
        <f t="shared" si="200"/>
        <v>1034700</v>
      </c>
      <c r="J193" s="358">
        <f t="shared" si="140"/>
        <v>10.502329452604013</v>
      </c>
      <c r="K193" s="358">
        <f t="shared" si="141"/>
        <v>8817400</v>
      </c>
      <c r="L193" s="358">
        <f t="shared" si="142"/>
        <v>89.497670547395984</v>
      </c>
    </row>
    <row r="194" spans="1:12" ht="20.25">
      <c r="A194" s="369">
        <v>59</v>
      </c>
      <c r="B194" s="336" t="s">
        <v>193</v>
      </c>
      <c r="C194" s="336" t="s">
        <v>195</v>
      </c>
      <c r="D194" s="336" t="s">
        <v>290</v>
      </c>
      <c r="E194" s="339">
        <f>+E195+E196</f>
        <v>2962085</v>
      </c>
      <c r="F194" s="339">
        <f>+F195+F196</f>
        <v>2025885</v>
      </c>
      <c r="G194" s="339">
        <f t="shared" ref="G194" si="201">+G195+G196</f>
        <v>80000</v>
      </c>
      <c r="H194" s="339">
        <f t="shared" ref="H194" si="202">+H195+H196</f>
        <v>398700.38</v>
      </c>
      <c r="I194" s="339">
        <f t="shared" ref="I194" si="203">+I195+I196</f>
        <v>478700.38</v>
      </c>
      <c r="J194" s="339">
        <f t="shared" si="140"/>
        <v>16.160926509536356</v>
      </c>
      <c r="K194" s="339">
        <f t="shared" si="141"/>
        <v>2483384.62</v>
      </c>
      <c r="L194" s="339">
        <f t="shared" si="142"/>
        <v>83.839073490463647</v>
      </c>
    </row>
    <row r="195" spans="1:12" ht="20.25">
      <c r="A195" s="370"/>
      <c r="B195" s="337"/>
      <c r="C195" s="337"/>
      <c r="D195" s="337" t="s">
        <v>291</v>
      </c>
      <c r="E195" s="340">
        <f>SUMIFS(พรบ!$I:$I,พรบ!$G:$G,C194)+SUMIFS(พรบ!$K:$K,พรบ!$G:$G,C194)+SUMIFS(พรบ!$L:$L,พรบ!$G:$G,C194)</f>
        <v>2760285</v>
      </c>
      <c r="F195" s="340">
        <f>SUMIFS('rpt 1'!$O:$O,'rpt 1'!$E:$E,C194)+SUMIFS('rpt 1'!$X:$X,'rpt 1'!$E:$E,C194)</f>
        <v>1824085</v>
      </c>
      <c r="G195" s="340">
        <f>SUMIFS('rpt 1'!$Q:$Q,'rpt 1'!$E:$E,$C194)+SUMIFS('rpt 1'!$Z:$Z,'rpt 1'!$E:$E,$C194)</f>
        <v>80000</v>
      </c>
      <c r="H195" s="340">
        <f>SUMIFS('rpt 1'!$R:$R,'rpt 1'!$E:$E,$C194)+SUMIFS('rpt 1'!$AA:$AA,'rpt 1'!$E:$E,$C194)</f>
        <v>385200.38</v>
      </c>
      <c r="I195" s="340">
        <f>+G195+H195</f>
        <v>465200.38</v>
      </c>
      <c r="J195" s="340">
        <f t="shared" si="140"/>
        <v>16.853345940727134</v>
      </c>
      <c r="K195" s="340">
        <f t="shared" si="141"/>
        <v>2295084.62</v>
      </c>
      <c r="L195" s="340">
        <f t="shared" si="142"/>
        <v>83.146654059272862</v>
      </c>
    </row>
    <row r="196" spans="1:12" ht="20.25">
      <c r="A196" s="371"/>
      <c r="B196" s="338"/>
      <c r="C196" s="338"/>
      <c r="D196" s="338" t="s">
        <v>292</v>
      </c>
      <c r="E196" s="341">
        <f>SUMIFS(พรบ!$J:$J,พรบ!$G:$G,C194)</f>
        <v>201800</v>
      </c>
      <c r="F196" s="341">
        <f>SUMIFS('rpt 1'!$AO:$AO,'rpt 1'!$E:$E,C194)</f>
        <v>201800</v>
      </c>
      <c r="G196" s="341">
        <f>SUMIFS('rpt 1'!$AP:$AP,'rpt 1'!$E:$E,$C194)</f>
        <v>0</v>
      </c>
      <c r="H196" s="341">
        <f>SUMIFS('rpt 1'!$AQ:$AQ,'rpt 1'!$E:$E,$C194)</f>
        <v>13500</v>
      </c>
      <c r="I196" s="341">
        <f>+G196+H196</f>
        <v>13500</v>
      </c>
      <c r="J196" s="341">
        <f t="shared" si="140"/>
        <v>6.6897918731417247</v>
      </c>
      <c r="K196" s="341">
        <f t="shared" si="141"/>
        <v>188300</v>
      </c>
      <c r="L196" s="341">
        <f t="shared" si="142"/>
        <v>93.310208126858271</v>
      </c>
    </row>
    <row r="197" spans="1:12" ht="20.25">
      <c r="A197" s="369">
        <v>60</v>
      </c>
      <c r="B197" s="336" t="s">
        <v>196</v>
      </c>
      <c r="C197" s="336" t="s">
        <v>198</v>
      </c>
      <c r="D197" s="336" t="s">
        <v>290</v>
      </c>
      <c r="E197" s="339">
        <f>+E198+E199</f>
        <v>8491179</v>
      </c>
      <c r="F197" s="339">
        <f>+F198+F199</f>
        <v>7552179</v>
      </c>
      <c r="G197" s="339">
        <f t="shared" ref="G197" si="204">+G198+G199</f>
        <v>127500</v>
      </c>
      <c r="H197" s="339">
        <f t="shared" ref="H197" si="205">+H198+H199</f>
        <v>547448.03</v>
      </c>
      <c r="I197" s="339">
        <f t="shared" ref="I197" si="206">+I198+I199</f>
        <v>674948.03</v>
      </c>
      <c r="J197" s="339">
        <f t="shared" si="140"/>
        <v>7.9488140575060307</v>
      </c>
      <c r="K197" s="339">
        <f t="shared" si="141"/>
        <v>7816230.9699999997</v>
      </c>
      <c r="L197" s="339">
        <f t="shared" si="142"/>
        <v>92.051185942493973</v>
      </c>
    </row>
    <row r="198" spans="1:12" ht="20.25">
      <c r="A198" s="370"/>
      <c r="B198" s="337"/>
      <c r="C198" s="337"/>
      <c r="D198" s="337" t="s">
        <v>291</v>
      </c>
      <c r="E198" s="340">
        <f>SUMIFS(พรบ!$I:$I,พรบ!$G:$G,C197)+SUMIFS(พรบ!$K:$K,พรบ!$G:$G,C197)+SUMIFS(พรบ!$L:$L,พรบ!$G:$G,C197)</f>
        <v>2983379</v>
      </c>
      <c r="F198" s="340">
        <f>SUMIFS('rpt 1'!$O:$O,'rpt 1'!$E:$E,C197)+SUMIFS('rpt 1'!$X:$X,'rpt 1'!$E:$E,C197)</f>
        <v>2044379</v>
      </c>
      <c r="G198" s="340">
        <f>SUMIFS('rpt 1'!$Q:$Q,'rpt 1'!$E:$E,$C197)+SUMIFS('rpt 1'!$Z:$Z,'rpt 1'!$E:$E,$C197)</f>
        <v>127500</v>
      </c>
      <c r="H198" s="340">
        <f>SUMIFS('rpt 1'!$R:$R,'rpt 1'!$E:$E,$C197)+SUMIFS('rpt 1'!$AA:$AA,'rpt 1'!$E:$E,$C197)</f>
        <v>547448.03</v>
      </c>
      <c r="I198" s="340">
        <f>+G198+H198</f>
        <v>674948.03</v>
      </c>
      <c r="J198" s="340">
        <f t="shared" si="140"/>
        <v>22.623610007310504</v>
      </c>
      <c r="K198" s="340">
        <f t="shared" si="141"/>
        <v>2308430.9699999997</v>
      </c>
      <c r="L198" s="340">
        <f t="shared" si="142"/>
        <v>77.376389992689482</v>
      </c>
    </row>
    <row r="199" spans="1:12" ht="20.25">
      <c r="A199" s="371"/>
      <c r="B199" s="338"/>
      <c r="C199" s="338"/>
      <c r="D199" s="338" t="s">
        <v>292</v>
      </c>
      <c r="E199" s="341">
        <f>SUMIFS(พรบ!$J:$J,พรบ!$G:$G,C197)</f>
        <v>5507800</v>
      </c>
      <c r="F199" s="341">
        <f>SUMIFS('rpt 1'!$AO:$AO,'rpt 1'!$E:$E,C197)</f>
        <v>5507800</v>
      </c>
      <c r="G199" s="341">
        <f>SUMIFS('rpt 1'!$AP:$AP,'rpt 1'!$E:$E,$C197)</f>
        <v>0</v>
      </c>
      <c r="H199" s="341">
        <f>SUMIFS('rpt 1'!$AQ:$AQ,'rpt 1'!$E:$E,$C197)</f>
        <v>0</v>
      </c>
      <c r="I199" s="341">
        <f>+G199+H199</f>
        <v>0</v>
      </c>
      <c r="J199" s="341">
        <f t="shared" si="140"/>
        <v>0</v>
      </c>
      <c r="K199" s="341">
        <f t="shared" si="141"/>
        <v>5507800</v>
      </c>
      <c r="L199" s="341">
        <f t="shared" si="142"/>
        <v>100</v>
      </c>
    </row>
    <row r="200" spans="1:12" ht="20.25">
      <c r="A200" s="369">
        <v>61</v>
      </c>
      <c r="B200" s="336" t="s">
        <v>199</v>
      </c>
      <c r="C200" s="336" t="s">
        <v>201</v>
      </c>
      <c r="D200" s="336" t="s">
        <v>290</v>
      </c>
      <c r="E200" s="339">
        <f>+E201+E202</f>
        <v>2374435</v>
      </c>
      <c r="F200" s="339">
        <f>+F201+F202</f>
        <v>1503835</v>
      </c>
      <c r="G200" s="339">
        <f t="shared" ref="G200" si="207">+G201+G202</f>
        <v>274808.57999999996</v>
      </c>
      <c r="H200" s="339">
        <f t="shared" ref="H200" si="208">+H201+H202</f>
        <v>415391.11</v>
      </c>
      <c r="I200" s="339">
        <f t="shared" ref="I200" si="209">+I201+I202</f>
        <v>690199.69</v>
      </c>
      <c r="J200" s="339">
        <f t="shared" ref="J200:J263" si="210">+I200*100/E200</f>
        <v>29.067954692379452</v>
      </c>
      <c r="K200" s="339">
        <f t="shared" ref="K200:K263" si="211">+E200-I200</f>
        <v>1684235.31</v>
      </c>
      <c r="L200" s="339">
        <f t="shared" ref="L200:L263" si="212">+K200*100/E200</f>
        <v>70.932045307620555</v>
      </c>
    </row>
    <row r="201" spans="1:12" ht="20.25">
      <c r="A201" s="370"/>
      <c r="B201" s="337"/>
      <c r="C201" s="337"/>
      <c r="D201" s="337" t="s">
        <v>291</v>
      </c>
      <c r="E201" s="340">
        <f>SUMIFS(พรบ!$I:$I,พรบ!$G:$G,C200)+SUMIFS(พรบ!$K:$K,พรบ!$G:$G,C200)+SUMIFS(พรบ!$L:$L,พรบ!$G:$G,C200)</f>
        <v>2200235</v>
      </c>
      <c r="F201" s="340">
        <f>SUMIFS('rpt 1'!$O:$O,'rpt 1'!$E:$E,C200)+SUMIFS('rpt 1'!$X:$X,'rpt 1'!$E:$E,C200)</f>
        <v>1329635</v>
      </c>
      <c r="G201" s="340">
        <f>SUMIFS('rpt 1'!$Q:$Q,'rpt 1'!$E:$E,$C200)+SUMIFS('rpt 1'!$Z:$Z,'rpt 1'!$E:$E,$C200)</f>
        <v>274808.57999999996</v>
      </c>
      <c r="H201" s="340">
        <f>SUMIFS('rpt 1'!$R:$R,'rpt 1'!$E:$E,$C200)+SUMIFS('rpt 1'!$AA:$AA,'rpt 1'!$E:$E,$C200)</f>
        <v>241191.11</v>
      </c>
      <c r="I201" s="340">
        <f>+G201+H201</f>
        <v>515999.68999999994</v>
      </c>
      <c r="J201" s="340">
        <f t="shared" si="210"/>
        <v>23.452026260831225</v>
      </c>
      <c r="K201" s="340">
        <f t="shared" si="211"/>
        <v>1684235.31</v>
      </c>
      <c r="L201" s="340">
        <f t="shared" si="212"/>
        <v>76.547973739168768</v>
      </c>
    </row>
    <row r="202" spans="1:12" ht="20.25">
      <c r="A202" s="371"/>
      <c r="B202" s="338"/>
      <c r="C202" s="338"/>
      <c r="D202" s="338" t="s">
        <v>292</v>
      </c>
      <c r="E202" s="341">
        <f>SUMIFS(พรบ!$J:$J,พรบ!$G:$G,C200)</f>
        <v>174200</v>
      </c>
      <c r="F202" s="341">
        <f>SUMIFS('rpt 1'!$AO:$AO,'rpt 1'!$E:$E,C200)</f>
        <v>174200</v>
      </c>
      <c r="G202" s="341">
        <f>SUMIFS('rpt 1'!$AP:$AP,'rpt 1'!$E:$E,$C200)</f>
        <v>0</v>
      </c>
      <c r="H202" s="341">
        <f>SUMIFS('rpt 1'!$AQ:$AQ,'rpt 1'!$E:$E,$C200)</f>
        <v>174200</v>
      </c>
      <c r="I202" s="341">
        <f>+G202+H202</f>
        <v>174200</v>
      </c>
      <c r="J202" s="341">
        <f t="shared" si="210"/>
        <v>100</v>
      </c>
      <c r="K202" s="341">
        <f t="shared" si="211"/>
        <v>0</v>
      </c>
      <c r="L202" s="341">
        <f t="shared" si="212"/>
        <v>0</v>
      </c>
    </row>
    <row r="203" spans="1:12" ht="20.25">
      <c r="A203" s="369">
        <v>52</v>
      </c>
      <c r="B203" s="336" t="s">
        <v>202</v>
      </c>
      <c r="C203" s="336" t="s">
        <v>204</v>
      </c>
      <c r="D203" s="336" t="s">
        <v>290</v>
      </c>
      <c r="E203" s="339">
        <f>+E204+E205</f>
        <v>1702825</v>
      </c>
      <c r="F203" s="339">
        <f>+F204+F205</f>
        <v>1013225</v>
      </c>
      <c r="G203" s="339">
        <f t="shared" ref="G203" si="213">+G204+G205</f>
        <v>22900</v>
      </c>
      <c r="H203" s="339">
        <f t="shared" ref="H203" si="214">+H204+H205</f>
        <v>259402.67</v>
      </c>
      <c r="I203" s="339">
        <f t="shared" ref="I203" si="215">+I204+I205</f>
        <v>282302.67000000004</v>
      </c>
      <c r="J203" s="339">
        <f t="shared" si="210"/>
        <v>16.578489862434488</v>
      </c>
      <c r="K203" s="339">
        <f t="shared" si="211"/>
        <v>1420522.33</v>
      </c>
      <c r="L203" s="339">
        <f t="shared" si="212"/>
        <v>83.421510137565519</v>
      </c>
    </row>
    <row r="204" spans="1:12" ht="20.25">
      <c r="A204" s="370"/>
      <c r="B204" s="337"/>
      <c r="C204" s="337"/>
      <c r="D204" s="337" t="s">
        <v>291</v>
      </c>
      <c r="E204" s="340">
        <f>SUMIFS(พรบ!$I:$I,พรบ!$G:$G,C203)+SUMIFS(พรบ!$K:$K,พรบ!$G:$G,C203)+SUMIFS(พรบ!$L:$L,พรบ!$G:$G,C203)</f>
        <v>1642125</v>
      </c>
      <c r="F204" s="340">
        <f>SUMIFS('rpt 1'!$O:$O,'rpt 1'!$E:$E,C203)+SUMIFS('rpt 1'!$X:$X,'rpt 1'!$E:$E,C203)</f>
        <v>952525</v>
      </c>
      <c r="G204" s="340">
        <f>SUMIFS('rpt 1'!$Q:$Q,'rpt 1'!$E:$E,$C203)+SUMIFS('rpt 1'!$Z:$Z,'rpt 1'!$E:$E,$C203)</f>
        <v>0</v>
      </c>
      <c r="H204" s="340">
        <f>SUMIFS('rpt 1'!$R:$R,'rpt 1'!$E:$E,$C203)+SUMIFS('rpt 1'!$AA:$AA,'rpt 1'!$E:$E,$C203)</f>
        <v>259402.67</v>
      </c>
      <c r="I204" s="340">
        <f>+G204+H204</f>
        <v>259402.67</v>
      </c>
      <c r="J204" s="340">
        <f t="shared" si="210"/>
        <v>15.796767602953491</v>
      </c>
      <c r="K204" s="340">
        <f t="shared" si="211"/>
        <v>1382722.33</v>
      </c>
      <c r="L204" s="340">
        <f t="shared" si="212"/>
        <v>84.203232397046506</v>
      </c>
    </row>
    <row r="205" spans="1:12" ht="20.25">
      <c r="A205" s="371"/>
      <c r="B205" s="338"/>
      <c r="C205" s="338"/>
      <c r="D205" s="338" t="s">
        <v>292</v>
      </c>
      <c r="E205" s="341">
        <f>SUMIFS(พรบ!$J:$J,พรบ!$G:$G,C203)</f>
        <v>60700</v>
      </c>
      <c r="F205" s="341">
        <f>SUMIFS('rpt 1'!$AO:$AO,'rpt 1'!$E:$E,C203)</f>
        <v>60700</v>
      </c>
      <c r="G205" s="341">
        <f>SUMIFS('rpt 1'!$AP:$AP,'rpt 1'!$E:$E,$C203)</f>
        <v>22900</v>
      </c>
      <c r="H205" s="341">
        <f>SUMIFS('rpt 1'!$AQ:$AQ,'rpt 1'!$E:$E,$C203)</f>
        <v>0</v>
      </c>
      <c r="I205" s="341">
        <f>+G205+H205</f>
        <v>22900</v>
      </c>
      <c r="J205" s="341">
        <f t="shared" si="210"/>
        <v>37.726523887973642</v>
      </c>
      <c r="K205" s="341">
        <f t="shared" si="211"/>
        <v>37800</v>
      </c>
      <c r="L205" s="341">
        <f t="shared" si="212"/>
        <v>62.273476112026358</v>
      </c>
    </row>
    <row r="206" spans="1:12" ht="20.25">
      <c r="A206" s="369">
        <v>63</v>
      </c>
      <c r="B206" s="336" t="s">
        <v>205</v>
      </c>
      <c r="C206" s="336" t="s">
        <v>207</v>
      </c>
      <c r="D206" s="336" t="s">
        <v>290</v>
      </c>
      <c r="E206" s="339">
        <f>+E207+E208</f>
        <v>3746185</v>
      </c>
      <c r="F206" s="339">
        <f>+F207+F208</f>
        <v>2552085</v>
      </c>
      <c r="G206" s="339">
        <f t="shared" ref="G206" si="216">+G207+G208</f>
        <v>22000</v>
      </c>
      <c r="H206" s="339">
        <f t="shared" ref="H206" si="217">+H207+H208</f>
        <v>669579.78999999992</v>
      </c>
      <c r="I206" s="339">
        <f t="shared" ref="I206" si="218">+I207+I208</f>
        <v>691579.78999999992</v>
      </c>
      <c r="J206" s="339">
        <f t="shared" si="210"/>
        <v>18.460908631047314</v>
      </c>
      <c r="K206" s="339">
        <f t="shared" si="211"/>
        <v>3054605.21</v>
      </c>
      <c r="L206" s="339">
        <f t="shared" si="212"/>
        <v>81.539091368952683</v>
      </c>
    </row>
    <row r="207" spans="1:12" ht="20.25">
      <c r="A207" s="370"/>
      <c r="B207" s="337"/>
      <c r="C207" s="337"/>
      <c r="D207" s="337" t="s">
        <v>291</v>
      </c>
      <c r="E207" s="340">
        <f>SUMIFS(พรบ!$I:$I,พรบ!$G:$G,C206)+SUMIFS(พรบ!$K:$K,พรบ!$G:$G,C206)+SUMIFS(พรบ!$L:$L,พรบ!$G:$G,C206)</f>
        <v>3582685</v>
      </c>
      <c r="F207" s="340">
        <f>SUMIFS('rpt 1'!$O:$O,'rpt 1'!$E:$E,C206)+SUMIFS('rpt 1'!$X:$X,'rpt 1'!$E:$E,C206)</f>
        <v>2388585</v>
      </c>
      <c r="G207" s="340">
        <f>SUMIFS('rpt 1'!$Q:$Q,'rpt 1'!$E:$E,$C206)+SUMIFS('rpt 1'!$Z:$Z,'rpt 1'!$E:$E,$C206)</f>
        <v>22000</v>
      </c>
      <c r="H207" s="340">
        <f>SUMIFS('rpt 1'!$R:$R,'rpt 1'!$E:$E,$C206)+SUMIFS('rpt 1'!$AA:$AA,'rpt 1'!$E:$E,$C206)</f>
        <v>520779.78999999992</v>
      </c>
      <c r="I207" s="340">
        <f>+G207+H207</f>
        <v>542779.78999999992</v>
      </c>
      <c r="J207" s="340">
        <f t="shared" si="210"/>
        <v>15.150084084980955</v>
      </c>
      <c r="K207" s="340">
        <f t="shared" si="211"/>
        <v>3039905.21</v>
      </c>
      <c r="L207" s="340">
        <f t="shared" si="212"/>
        <v>84.849915915019039</v>
      </c>
    </row>
    <row r="208" spans="1:12" ht="20.25">
      <c r="A208" s="371"/>
      <c r="B208" s="338"/>
      <c r="C208" s="338"/>
      <c r="D208" s="338" t="s">
        <v>292</v>
      </c>
      <c r="E208" s="341">
        <f>SUMIFS(พรบ!$J:$J,พรบ!$G:$G,C206)</f>
        <v>163500</v>
      </c>
      <c r="F208" s="341">
        <f>SUMIFS('rpt 1'!$AO:$AO,'rpt 1'!$E:$E,C206)</f>
        <v>163500</v>
      </c>
      <c r="G208" s="341">
        <f>SUMIFS('rpt 1'!$AP:$AP,'rpt 1'!$E:$E,$C206)</f>
        <v>0</v>
      </c>
      <c r="H208" s="341">
        <f>SUMIFS('rpt 1'!$AQ:$AQ,'rpt 1'!$E:$E,$C206)</f>
        <v>148800</v>
      </c>
      <c r="I208" s="341">
        <f>+G208+H208</f>
        <v>148800</v>
      </c>
      <c r="J208" s="341">
        <f t="shared" si="210"/>
        <v>91.0091743119266</v>
      </c>
      <c r="K208" s="341">
        <f t="shared" si="211"/>
        <v>14700</v>
      </c>
      <c r="L208" s="341">
        <f t="shared" si="212"/>
        <v>8.9908256880733948</v>
      </c>
    </row>
    <row r="209" spans="1:12" ht="20.25">
      <c r="A209" s="369">
        <v>64</v>
      </c>
      <c r="B209" s="336" t="s">
        <v>208</v>
      </c>
      <c r="C209" s="336" t="s">
        <v>210</v>
      </c>
      <c r="D209" s="336" t="s">
        <v>290</v>
      </c>
      <c r="E209" s="339">
        <f>+E210+E211</f>
        <v>2757355</v>
      </c>
      <c r="F209" s="339">
        <f>+F210+F211</f>
        <v>1974755</v>
      </c>
      <c r="G209" s="339">
        <f t="shared" ref="G209" si="219">+G210+G211</f>
        <v>20000</v>
      </c>
      <c r="H209" s="339">
        <f t="shared" ref="H209" si="220">+H210+H211</f>
        <v>303495</v>
      </c>
      <c r="I209" s="339">
        <f t="shared" ref="I209" si="221">+I210+I211</f>
        <v>323495</v>
      </c>
      <c r="J209" s="339">
        <f t="shared" si="210"/>
        <v>11.732076573382825</v>
      </c>
      <c r="K209" s="339">
        <f t="shared" si="211"/>
        <v>2433860</v>
      </c>
      <c r="L209" s="339">
        <f t="shared" si="212"/>
        <v>88.267923426617173</v>
      </c>
    </row>
    <row r="210" spans="1:12" ht="20.25">
      <c r="A210" s="370"/>
      <c r="B210" s="337"/>
      <c r="C210" s="337"/>
      <c r="D210" s="337" t="s">
        <v>291</v>
      </c>
      <c r="E210" s="340">
        <f>SUMIFS(พรบ!$I:$I,พรบ!$G:$G,C209)+SUMIFS(พรบ!$K:$K,พรบ!$G:$G,C209)+SUMIFS(พรบ!$L:$L,พรบ!$G:$G,C209)</f>
        <v>2074955</v>
      </c>
      <c r="F210" s="340">
        <f>SUMIFS('rpt 1'!$O:$O,'rpt 1'!$E:$E,C209)+SUMIFS('rpt 1'!$X:$X,'rpt 1'!$E:$E,C209)</f>
        <v>1292355</v>
      </c>
      <c r="G210" s="340">
        <f>SUMIFS('rpt 1'!$Q:$Q,'rpt 1'!$E:$E,$C209)+SUMIFS('rpt 1'!$Z:$Z,'rpt 1'!$E:$E,$C209)</f>
        <v>20000</v>
      </c>
      <c r="H210" s="340">
        <f>SUMIFS('rpt 1'!$R:$R,'rpt 1'!$E:$E,$C209)+SUMIFS('rpt 1'!$AA:$AA,'rpt 1'!$E:$E,$C209)</f>
        <v>303495</v>
      </c>
      <c r="I210" s="340">
        <f>+G210+H210</f>
        <v>323495</v>
      </c>
      <c r="J210" s="340">
        <f t="shared" si="210"/>
        <v>15.59045858825854</v>
      </c>
      <c r="K210" s="340">
        <f t="shared" si="211"/>
        <v>1751460</v>
      </c>
      <c r="L210" s="340">
        <f t="shared" si="212"/>
        <v>84.409541411741458</v>
      </c>
    </row>
    <row r="211" spans="1:12" ht="20.25">
      <c r="A211" s="371"/>
      <c r="B211" s="338"/>
      <c r="C211" s="338"/>
      <c r="D211" s="338" t="s">
        <v>292</v>
      </c>
      <c r="E211" s="341">
        <f>SUMIFS(พรบ!$J:$J,พรบ!$G:$G,C209)</f>
        <v>682400</v>
      </c>
      <c r="F211" s="341">
        <f>SUMIFS('rpt 1'!$AO:$AO,'rpt 1'!$E:$E,C209)</f>
        <v>682400</v>
      </c>
      <c r="G211" s="341">
        <f>SUMIFS('rpt 1'!$AP:$AP,'rpt 1'!$E:$E,$C209)</f>
        <v>0</v>
      </c>
      <c r="H211" s="341">
        <f>SUMIFS('rpt 1'!$AQ:$AQ,'rpt 1'!$E:$E,$C209)</f>
        <v>0</v>
      </c>
      <c r="I211" s="341">
        <f>+G211+H211</f>
        <v>0</v>
      </c>
      <c r="J211" s="341">
        <f t="shared" si="210"/>
        <v>0</v>
      </c>
      <c r="K211" s="341">
        <f t="shared" si="211"/>
        <v>682400</v>
      </c>
      <c r="L211" s="341">
        <f t="shared" si="212"/>
        <v>100</v>
      </c>
    </row>
    <row r="212" spans="1:12" ht="20.25">
      <c r="A212" s="369">
        <v>65</v>
      </c>
      <c r="B212" s="336" t="s">
        <v>211</v>
      </c>
      <c r="C212" s="336" t="s">
        <v>213</v>
      </c>
      <c r="D212" s="336" t="s">
        <v>290</v>
      </c>
      <c r="E212" s="339">
        <f>+E213+E214</f>
        <v>3115570</v>
      </c>
      <c r="F212" s="339">
        <f>+F213+F214</f>
        <v>2269870</v>
      </c>
      <c r="G212" s="339">
        <f t="shared" ref="G212" si="222">+G213+G214</f>
        <v>0</v>
      </c>
      <c r="H212" s="339">
        <f t="shared" ref="H212" si="223">+H213+H214</f>
        <v>438741.82999999996</v>
      </c>
      <c r="I212" s="339">
        <f t="shared" ref="I212" si="224">+I213+I214</f>
        <v>438741.82999999996</v>
      </c>
      <c r="J212" s="339">
        <f t="shared" si="210"/>
        <v>14.082233106622542</v>
      </c>
      <c r="K212" s="339">
        <f t="shared" si="211"/>
        <v>2676828.17</v>
      </c>
      <c r="L212" s="339">
        <f t="shared" si="212"/>
        <v>85.917766893377461</v>
      </c>
    </row>
    <row r="213" spans="1:12" ht="20.25">
      <c r="A213" s="370"/>
      <c r="B213" s="337"/>
      <c r="C213" s="337"/>
      <c r="D213" s="337" t="s">
        <v>291</v>
      </c>
      <c r="E213" s="340">
        <f>SUMIFS(พรบ!$I:$I,พรบ!$G:$G,C212)+SUMIFS(พรบ!$K:$K,พรบ!$G:$G,C212)+SUMIFS(พรบ!$L:$L,พรบ!$G:$G,C212)</f>
        <v>3023170</v>
      </c>
      <c r="F213" s="340">
        <f>SUMIFS('rpt 1'!$O:$O,'rpt 1'!$E:$E,C212)+SUMIFS('rpt 1'!$X:$X,'rpt 1'!$E:$E,C212)</f>
        <v>2177470</v>
      </c>
      <c r="G213" s="340">
        <f>SUMIFS('rpt 1'!$Q:$Q,'rpt 1'!$E:$E,$C212)+SUMIFS('rpt 1'!$Z:$Z,'rpt 1'!$E:$E,$C212)</f>
        <v>0</v>
      </c>
      <c r="H213" s="340">
        <f>SUMIFS('rpt 1'!$R:$R,'rpt 1'!$E:$E,$C212)+SUMIFS('rpt 1'!$AA:$AA,'rpt 1'!$E:$E,$C212)</f>
        <v>438741.82999999996</v>
      </c>
      <c r="I213" s="340">
        <f>+G213+H213</f>
        <v>438741.82999999996</v>
      </c>
      <c r="J213" s="340">
        <f t="shared" si="210"/>
        <v>14.512641697291251</v>
      </c>
      <c r="K213" s="340">
        <f t="shared" si="211"/>
        <v>2584428.17</v>
      </c>
      <c r="L213" s="340">
        <f t="shared" si="212"/>
        <v>85.487358302708742</v>
      </c>
    </row>
    <row r="214" spans="1:12" ht="20.25">
      <c r="A214" s="371"/>
      <c r="B214" s="338"/>
      <c r="C214" s="338"/>
      <c r="D214" s="338" t="s">
        <v>292</v>
      </c>
      <c r="E214" s="341">
        <f>SUMIFS(พรบ!$J:$J,พรบ!$G:$G,C212)</f>
        <v>92400</v>
      </c>
      <c r="F214" s="341">
        <f>SUMIFS('rpt 1'!$AO:$AO,'rpt 1'!$E:$E,C212)</f>
        <v>92400</v>
      </c>
      <c r="G214" s="341">
        <f>SUMIFS('rpt 1'!$AP:$AP,'rpt 1'!$E:$E,$C212)</f>
        <v>0</v>
      </c>
      <c r="H214" s="341">
        <f>SUMIFS('rpt 1'!$AQ:$AQ,'rpt 1'!$E:$E,$C212)</f>
        <v>0</v>
      </c>
      <c r="I214" s="341">
        <f>+G214+H214</f>
        <v>0</v>
      </c>
      <c r="J214" s="341">
        <f t="shared" si="210"/>
        <v>0</v>
      </c>
      <c r="K214" s="341">
        <f t="shared" si="211"/>
        <v>92400</v>
      </c>
      <c r="L214" s="341">
        <f t="shared" si="212"/>
        <v>100</v>
      </c>
    </row>
    <row r="215" spans="1:12" ht="20.25">
      <c r="A215" s="369">
        <v>66</v>
      </c>
      <c r="B215" s="336" t="s">
        <v>214</v>
      </c>
      <c r="C215" s="336" t="s">
        <v>216</v>
      </c>
      <c r="D215" s="336" t="s">
        <v>290</v>
      </c>
      <c r="E215" s="339">
        <f>+E216+E217</f>
        <v>3892925</v>
      </c>
      <c r="F215" s="339">
        <f>+F216+F217</f>
        <v>2853325</v>
      </c>
      <c r="G215" s="339">
        <f t="shared" ref="G215" si="225">+G216+G217</f>
        <v>137200</v>
      </c>
      <c r="H215" s="339">
        <f t="shared" ref="H215" si="226">+H216+H217</f>
        <v>448782.12</v>
      </c>
      <c r="I215" s="339">
        <f t="shared" ref="I215" si="227">+I216+I217</f>
        <v>585982.12</v>
      </c>
      <c r="J215" s="339">
        <f t="shared" si="210"/>
        <v>15.052489323580598</v>
      </c>
      <c r="K215" s="339">
        <f t="shared" si="211"/>
        <v>3306942.88</v>
      </c>
      <c r="L215" s="339">
        <f t="shared" si="212"/>
        <v>84.947510676419398</v>
      </c>
    </row>
    <row r="216" spans="1:12" ht="20.25">
      <c r="A216" s="370"/>
      <c r="B216" s="337"/>
      <c r="C216" s="337"/>
      <c r="D216" s="337" t="s">
        <v>291</v>
      </c>
      <c r="E216" s="340">
        <f>SUMIFS(พรบ!$I:$I,พรบ!$G:$G,C215)+SUMIFS(พรบ!$K:$K,พรบ!$G:$G,C215)+SUMIFS(พรบ!$L:$L,พรบ!$G:$G,C215)</f>
        <v>2825925</v>
      </c>
      <c r="F216" s="340">
        <f>SUMIFS('rpt 1'!$O:$O,'rpt 1'!$E:$E,C215)+SUMIFS('rpt 1'!$X:$X,'rpt 1'!$E:$E,C215)</f>
        <v>1786325</v>
      </c>
      <c r="G216" s="340">
        <f>SUMIFS('rpt 1'!$Q:$Q,'rpt 1'!$E:$E,$C215)+SUMIFS('rpt 1'!$Z:$Z,'rpt 1'!$E:$E,$C215)</f>
        <v>137200</v>
      </c>
      <c r="H216" s="340">
        <f>SUMIFS('rpt 1'!$R:$R,'rpt 1'!$E:$E,$C215)+SUMIFS('rpt 1'!$AA:$AA,'rpt 1'!$E:$E,$C215)</f>
        <v>448782.12</v>
      </c>
      <c r="I216" s="340">
        <f>+G216+H216</f>
        <v>585982.12</v>
      </c>
      <c r="J216" s="340">
        <f t="shared" si="210"/>
        <v>20.735940267346091</v>
      </c>
      <c r="K216" s="340">
        <f t="shared" si="211"/>
        <v>2239942.88</v>
      </c>
      <c r="L216" s="340">
        <f t="shared" si="212"/>
        <v>79.264059732653905</v>
      </c>
    </row>
    <row r="217" spans="1:12" ht="20.25">
      <c r="A217" s="371"/>
      <c r="B217" s="338"/>
      <c r="C217" s="338"/>
      <c r="D217" s="338" t="s">
        <v>292</v>
      </c>
      <c r="E217" s="341">
        <f>SUMIFS(พรบ!$J:$J,พรบ!$G:$G,C215)</f>
        <v>1067000</v>
      </c>
      <c r="F217" s="341">
        <f>SUMIFS('rpt 1'!$AO:$AO,'rpt 1'!$E:$E,C215)</f>
        <v>1067000</v>
      </c>
      <c r="G217" s="341">
        <f>SUMIFS('rpt 1'!$AP:$AP,'rpt 1'!$E:$E,$C215)</f>
        <v>0</v>
      </c>
      <c r="H217" s="341">
        <f>SUMIFS('rpt 1'!$AQ:$AQ,'rpt 1'!$E:$E,$C215)</f>
        <v>0</v>
      </c>
      <c r="I217" s="341">
        <f>+G217+H217</f>
        <v>0</v>
      </c>
      <c r="J217" s="341">
        <f t="shared" si="210"/>
        <v>0</v>
      </c>
      <c r="K217" s="341">
        <f t="shared" si="211"/>
        <v>1067000</v>
      </c>
      <c r="L217" s="341">
        <f t="shared" si="212"/>
        <v>100</v>
      </c>
    </row>
    <row r="218" spans="1:12" ht="20.25">
      <c r="A218" s="369">
        <v>67</v>
      </c>
      <c r="B218" s="336" t="s">
        <v>217</v>
      </c>
      <c r="C218" s="336" t="s">
        <v>219</v>
      </c>
      <c r="D218" s="336" t="s">
        <v>290</v>
      </c>
      <c r="E218" s="339">
        <f>+E219+E220</f>
        <v>1829090</v>
      </c>
      <c r="F218" s="339">
        <f>+F219+F220</f>
        <v>1156790</v>
      </c>
      <c r="G218" s="339">
        <f t="shared" ref="G218" si="228">+G219+G220</f>
        <v>0</v>
      </c>
      <c r="H218" s="339">
        <f t="shared" ref="H218" si="229">+H219+H220</f>
        <v>376302.66</v>
      </c>
      <c r="I218" s="339">
        <f t="shared" ref="I218" si="230">+I219+I220</f>
        <v>376302.66</v>
      </c>
      <c r="J218" s="339">
        <f t="shared" si="210"/>
        <v>20.573217282911173</v>
      </c>
      <c r="K218" s="339">
        <f t="shared" si="211"/>
        <v>1452787.34</v>
      </c>
      <c r="L218" s="339">
        <f t="shared" si="212"/>
        <v>79.426782717088827</v>
      </c>
    </row>
    <row r="219" spans="1:12" ht="20.25">
      <c r="A219" s="370"/>
      <c r="B219" s="337"/>
      <c r="C219" s="337"/>
      <c r="D219" s="337" t="s">
        <v>291</v>
      </c>
      <c r="E219" s="340">
        <f>SUMIFS(พรบ!$I:$I,พรบ!$G:$G,C218)+SUMIFS(พรบ!$K:$K,พรบ!$G:$G,C218)+SUMIFS(พรบ!$L:$L,พรบ!$G:$G,C218)</f>
        <v>1660090</v>
      </c>
      <c r="F219" s="340">
        <f>SUMIFS('rpt 1'!$O:$O,'rpt 1'!$E:$E,C218)+SUMIFS('rpt 1'!$X:$X,'rpt 1'!$E:$E,C218)</f>
        <v>987790</v>
      </c>
      <c r="G219" s="340">
        <f>SUMIFS('rpt 1'!$Q:$Q,'rpt 1'!$E:$E,$C218)+SUMIFS('rpt 1'!$Z:$Z,'rpt 1'!$E:$E,$C218)</f>
        <v>0</v>
      </c>
      <c r="H219" s="340">
        <f>SUMIFS('rpt 1'!$R:$R,'rpt 1'!$E:$E,$C218)+SUMIFS('rpt 1'!$AA:$AA,'rpt 1'!$E:$E,$C218)</f>
        <v>207302.65999999997</v>
      </c>
      <c r="I219" s="340">
        <f>+G219+H219</f>
        <v>207302.65999999997</v>
      </c>
      <c r="J219" s="340">
        <f t="shared" si="210"/>
        <v>12.487435018583328</v>
      </c>
      <c r="K219" s="340">
        <f t="shared" si="211"/>
        <v>1452787.34</v>
      </c>
      <c r="L219" s="340">
        <f t="shared" si="212"/>
        <v>87.512564981416674</v>
      </c>
    </row>
    <row r="220" spans="1:12" ht="20.25">
      <c r="A220" s="371"/>
      <c r="B220" s="338"/>
      <c r="C220" s="338"/>
      <c r="D220" s="338" t="s">
        <v>292</v>
      </c>
      <c r="E220" s="341">
        <f>SUMIFS(พรบ!$J:$J,พรบ!$G:$G,C218)</f>
        <v>169000</v>
      </c>
      <c r="F220" s="341">
        <f>SUMIFS('rpt 1'!$AO:$AO,'rpt 1'!$E:$E,C218)</f>
        <v>169000</v>
      </c>
      <c r="G220" s="341">
        <f>SUMIFS('rpt 1'!$AP:$AP,'rpt 1'!$E:$E,$C218)</f>
        <v>0</v>
      </c>
      <c r="H220" s="341">
        <f>SUMIFS('rpt 1'!$AQ:$AQ,'rpt 1'!$E:$E,$C218)</f>
        <v>169000</v>
      </c>
      <c r="I220" s="341">
        <f>+G220+H220</f>
        <v>169000</v>
      </c>
      <c r="J220" s="341">
        <f t="shared" si="210"/>
        <v>100</v>
      </c>
      <c r="K220" s="341">
        <f t="shared" si="211"/>
        <v>0</v>
      </c>
      <c r="L220" s="341">
        <f t="shared" si="212"/>
        <v>0</v>
      </c>
    </row>
    <row r="221" spans="1:12" ht="20.25">
      <c r="A221" s="369">
        <v>68</v>
      </c>
      <c r="B221" s="336" t="s">
        <v>220</v>
      </c>
      <c r="C221" s="336" t="s">
        <v>222</v>
      </c>
      <c r="D221" s="336" t="s">
        <v>290</v>
      </c>
      <c r="E221" s="339">
        <f>+E222+E223</f>
        <v>2634015</v>
      </c>
      <c r="F221" s="339">
        <f>+F222+F223</f>
        <v>1740815</v>
      </c>
      <c r="G221" s="339">
        <f t="shared" ref="G221" si="231">+G222+G223</f>
        <v>109400</v>
      </c>
      <c r="H221" s="339">
        <f t="shared" ref="H221" si="232">+H222+H223</f>
        <v>287836.61</v>
      </c>
      <c r="I221" s="339">
        <f t="shared" ref="I221" si="233">+I222+I223</f>
        <v>397236.61</v>
      </c>
      <c r="J221" s="339">
        <f t="shared" si="210"/>
        <v>15.081030669908865</v>
      </c>
      <c r="K221" s="339">
        <f t="shared" si="211"/>
        <v>2236778.39</v>
      </c>
      <c r="L221" s="339">
        <f t="shared" si="212"/>
        <v>84.91896933009113</v>
      </c>
    </row>
    <row r="222" spans="1:12" ht="20.25">
      <c r="A222" s="370"/>
      <c r="B222" s="337"/>
      <c r="C222" s="337"/>
      <c r="D222" s="337" t="s">
        <v>291</v>
      </c>
      <c r="E222" s="340">
        <f>SUMIFS(พรบ!$I:$I,พรบ!$G:$G,C221)+SUMIFS(พรบ!$K:$K,พรบ!$G:$G,C221)+SUMIFS(พรบ!$L:$L,พรบ!$G:$G,C221)</f>
        <v>2298015</v>
      </c>
      <c r="F222" s="340">
        <f>SUMIFS('rpt 1'!$O:$O,'rpt 1'!$E:$E,C221)+SUMIFS('rpt 1'!$X:$X,'rpt 1'!$E:$E,C221)</f>
        <v>1404815</v>
      </c>
      <c r="G222" s="340">
        <f>SUMIFS('rpt 1'!$Q:$Q,'rpt 1'!$E:$E,$C221)+SUMIFS('rpt 1'!$Z:$Z,'rpt 1'!$E:$E,$C221)</f>
        <v>109400</v>
      </c>
      <c r="H222" s="340">
        <f>SUMIFS('rpt 1'!$R:$R,'rpt 1'!$E:$E,$C221)+SUMIFS('rpt 1'!$AA:$AA,'rpt 1'!$E:$E,$C221)</f>
        <v>287836.61</v>
      </c>
      <c r="I222" s="340">
        <f>+G222+H222</f>
        <v>397236.61</v>
      </c>
      <c r="J222" s="340">
        <f t="shared" si="210"/>
        <v>17.286075591325556</v>
      </c>
      <c r="K222" s="340">
        <f t="shared" si="211"/>
        <v>1900778.3900000001</v>
      </c>
      <c r="L222" s="340">
        <f t="shared" si="212"/>
        <v>82.713924408674444</v>
      </c>
    </row>
    <row r="223" spans="1:12" ht="20.25">
      <c r="A223" s="371"/>
      <c r="B223" s="338"/>
      <c r="C223" s="338"/>
      <c r="D223" s="338" t="s">
        <v>292</v>
      </c>
      <c r="E223" s="341">
        <f>SUMIFS(พรบ!$J:$J,พรบ!$G:$G,C221)</f>
        <v>336000</v>
      </c>
      <c r="F223" s="341">
        <f>SUMIFS('rpt 1'!$AO:$AO,'rpt 1'!$E:$E,C221)</f>
        <v>336000</v>
      </c>
      <c r="G223" s="341">
        <f>SUMIFS('rpt 1'!$AP:$AP,'rpt 1'!$E:$E,$C221)</f>
        <v>0</v>
      </c>
      <c r="H223" s="341">
        <f>SUMIFS('rpt 1'!$AQ:$AQ,'rpt 1'!$E:$E,$C221)</f>
        <v>0</v>
      </c>
      <c r="I223" s="341">
        <f>+G223+H223</f>
        <v>0</v>
      </c>
      <c r="J223" s="341">
        <f t="shared" si="210"/>
        <v>0</v>
      </c>
      <c r="K223" s="341">
        <f t="shared" si="211"/>
        <v>336000</v>
      </c>
      <c r="L223" s="341">
        <f t="shared" si="212"/>
        <v>100</v>
      </c>
    </row>
    <row r="224" spans="1:12" ht="20.25">
      <c r="A224" s="369">
        <v>69</v>
      </c>
      <c r="B224" s="336" t="s">
        <v>223</v>
      </c>
      <c r="C224" s="336" t="s">
        <v>225</v>
      </c>
      <c r="D224" s="336" t="s">
        <v>290</v>
      </c>
      <c r="E224" s="339">
        <f>+E225+E226</f>
        <v>2679055</v>
      </c>
      <c r="F224" s="339">
        <f>+F225+F226</f>
        <v>1807555</v>
      </c>
      <c r="G224" s="339">
        <f t="shared" ref="G224" si="234">+G225+G226</f>
        <v>95740</v>
      </c>
      <c r="H224" s="339">
        <f t="shared" ref="H224" si="235">+H225+H226</f>
        <v>285179.96999999997</v>
      </c>
      <c r="I224" s="339">
        <f t="shared" ref="I224" si="236">+I225+I226</f>
        <v>380919.97</v>
      </c>
      <c r="J224" s="339">
        <f t="shared" si="210"/>
        <v>14.2184453100067</v>
      </c>
      <c r="K224" s="339">
        <f t="shared" si="211"/>
        <v>2298135.0300000003</v>
      </c>
      <c r="L224" s="339">
        <f t="shared" si="212"/>
        <v>85.781554689993314</v>
      </c>
    </row>
    <row r="225" spans="1:12" ht="20.25">
      <c r="A225" s="370"/>
      <c r="B225" s="337"/>
      <c r="C225" s="337"/>
      <c r="D225" s="337" t="s">
        <v>291</v>
      </c>
      <c r="E225" s="340">
        <f>SUMIFS(พรบ!$I:$I,พรบ!$G:$G,C224)+SUMIFS(พรบ!$K:$K,พรบ!$G:$G,C224)+SUMIFS(พรบ!$L:$L,พรบ!$G:$G,C224)</f>
        <v>2439655</v>
      </c>
      <c r="F225" s="340">
        <f>SUMIFS('rpt 1'!$O:$O,'rpt 1'!$E:$E,C224)+SUMIFS('rpt 1'!$X:$X,'rpt 1'!$E:$E,C224)</f>
        <v>1568155</v>
      </c>
      <c r="G225" s="340">
        <f>SUMIFS('rpt 1'!$Q:$Q,'rpt 1'!$E:$E,$C224)+SUMIFS('rpt 1'!$Z:$Z,'rpt 1'!$E:$E,$C224)</f>
        <v>95740</v>
      </c>
      <c r="H225" s="340">
        <f>SUMIFS('rpt 1'!$R:$R,'rpt 1'!$E:$E,$C224)+SUMIFS('rpt 1'!$AA:$AA,'rpt 1'!$E:$E,$C224)</f>
        <v>285179.96999999997</v>
      </c>
      <c r="I225" s="340">
        <f>+G225+H225</f>
        <v>380919.97</v>
      </c>
      <c r="J225" s="340">
        <f t="shared" si="210"/>
        <v>15.613681852557022</v>
      </c>
      <c r="K225" s="340">
        <f t="shared" si="211"/>
        <v>2058735.03</v>
      </c>
      <c r="L225" s="340">
        <f t="shared" si="212"/>
        <v>84.386318147442978</v>
      </c>
    </row>
    <row r="226" spans="1:12" ht="20.25">
      <c r="A226" s="371"/>
      <c r="B226" s="338"/>
      <c r="C226" s="338"/>
      <c r="D226" s="338" t="s">
        <v>292</v>
      </c>
      <c r="E226" s="341">
        <f>SUMIFS(พรบ!$J:$J,พรบ!$G:$G,C224)</f>
        <v>239400</v>
      </c>
      <c r="F226" s="341">
        <f>SUMIFS('rpt 1'!$AO:$AO,'rpt 1'!$E:$E,C224)</f>
        <v>239400</v>
      </c>
      <c r="G226" s="341">
        <f>SUMIFS('rpt 1'!$AP:$AP,'rpt 1'!$E:$E,$C224)</f>
        <v>0</v>
      </c>
      <c r="H226" s="341">
        <f>SUMIFS('rpt 1'!$AQ:$AQ,'rpt 1'!$E:$E,$C224)</f>
        <v>0</v>
      </c>
      <c r="I226" s="341">
        <f>+G226+H226</f>
        <v>0</v>
      </c>
      <c r="J226" s="341">
        <f t="shared" si="210"/>
        <v>0</v>
      </c>
      <c r="K226" s="341">
        <f t="shared" si="211"/>
        <v>239400</v>
      </c>
      <c r="L226" s="341">
        <f t="shared" si="212"/>
        <v>100</v>
      </c>
    </row>
    <row r="227" spans="1:12" ht="20.25">
      <c r="A227" s="369">
        <v>70</v>
      </c>
      <c r="B227" s="336" t="s">
        <v>226</v>
      </c>
      <c r="C227" s="336" t="s">
        <v>228</v>
      </c>
      <c r="D227" s="336" t="s">
        <v>290</v>
      </c>
      <c r="E227" s="339">
        <f>+E228+E229</f>
        <v>2109065</v>
      </c>
      <c r="F227" s="339">
        <f>+F228+F229</f>
        <v>1281665</v>
      </c>
      <c r="G227" s="339">
        <f t="shared" ref="G227" si="237">+G228+G229</f>
        <v>0</v>
      </c>
      <c r="H227" s="339">
        <f t="shared" ref="H227" si="238">+H228+H229</f>
        <v>330067.8</v>
      </c>
      <c r="I227" s="339">
        <f t="shared" ref="I227" si="239">+I228+I229</f>
        <v>330067.8</v>
      </c>
      <c r="J227" s="339">
        <f t="shared" si="210"/>
        <v>15.64995863095732</v>
      </c>
      <c r="K227" s="339">
        <f t="shared" si="211"/>
        <v>1778997.2</v>
      </c>
      <c r="L227" s="339">
        <f t="shared" si="212"/>
        <v>84.350041369042685</v>
      </c>
    </row>
    <row r="228" spans="1:12" ht="20.25">
      <c r="A228" s="370"/>
      <c r="B228" s="337"/>
      <c r="C228" s="337"/>
      <c r="D228" s="337" t="s">
        <v>291</v>
      </c>
      <c r="E228" s="340">
        <f>SUMIFS(พรบ!$I:$I,พรบ!$G:$G,C227)+SUMIFS(พรบ!$K:$K,พรบ!$G:$G,C227)+SUMIFS(พรบ!$L:$L,พรบ!$G:$G,C227)</f>
        <v>2096565</v>
      </c>
      <c r="F228" s="340">
        <f>SUMIFS('rpt 1'!$O:$O,'rpt 1'!$E:$E,C227)+SUMIFS('rpt 1'!$X:$X,'rpt 1'!$E:$E,C227)</f>
        <v>1269165</v>
      </c>
      <c r="G228" s="340">
        <f>SUMIFS('rpt 1'!$Q:$Q,'rpt 1'!$E:$E,$C227)+SUMIFS('rpt 1'!$Z:$Z,'rpt 1'!$E:$E,$C227)</f>
        <v>0</v>
      </c>
      <c r="H228" s="340">
        <f>SUMIFS('rpt 1'!$R:$R,'rpt 1'!$E:$E,$C227)+SUMIFS('rpt 1'!$AA:$AA,'rpt 1'!$E:$E,$C227)</f>
        <v>330067.8</v>
      </c>
      <c r="I228" s="340">
        <f>+G228+H228</f>
        <v>330067.8</v>
      </c>
      <c r="J228" s="340">
        <f t="shared" si="210"/>
        <v>15.743265770438789</v>
      </c>
      <c r="K228" s="340">
        <f t="shared" si="211"/>
        <v>1766497.2</v>
      </c>
      <c r="L228" s="340">
        <f t="shared" si="212"/>
        <v>84.256734229561218</v>
      </c>
    </row>
    <row r="229" spans="1:12" ht="20.25">
      <c r="A229" s="371"/>
      <c r="B229" s="338"/>
      <c r="C229" s="338"/>
      <c r="D229" s="338" t="s">
        <v>292</v>
      </c>
      <c r="E229" s="341">
        <f>SUMIFS(พรบ!$J:$J,พรบ!$G:$G,C227)</f>
        <v>12500</v>
      </c>
      <c r="F229" s="341">
        <f>SUMIFS('rpt 1'!$AO:$AO,'rpt 1'!$E:$E,C227)</f>
        <v>12500</v>
      </c>
      <c r="G229" s="341">
        <f>SUMIFS('rpt 1'!$AP:$AP,'rpt 1'!$E:$E,$C227)</f>
        <v>0</v>
      </c>
      <c r="H229" s="341">
        <f>SUMIFS('rpt 1'!$AQ:$AQ,'rpt 1'!$E:$E,$C227)</f>
        <v>0</v>
      </c>
      <c r="I229" s="341">
        <f>+G229+H229</f>
        <v>0</v>
      </c>
      <c r="J229" s="341">
        <f t="shared" si="210"/>
        <v>0</v>
      </c>
      <c r="K229" s="341">
        <f t="shared" si="211"/>
        <v>12500</v>
      </c>
      <c r="L229" s="341">
        <f t="shared" si="212"/>
        <v>100</v>
      </c>
    </row>
    <row r="230" spans="1:12" ht="20.25">
      <c r="A230" s="369">
        <v>71</v>
      </c>
      <c r="B230" s="336" t="s">
        <v>229</v>
      </c>
      <c r="C230" s="336" t="s">
        <v>231</v>
      </c>
      <c r="D230" s="336" t="s">
        <v>290</v>
      </c>
      <c r="E230" s="339">
        <f>+E231+E232</f>
        <v>1900845</v>
      </c>
      <c r="F230" s="339">
        <f>+F231+F232</f>
        <v>1220745</v>
      </c>
      <c r="G230" s="339">
        <f t="shared" ref="G230" si="240">+G231+G232</f>
        <v>146000</v>
      </c>
      <c r="H230" s="339">
        <f t="shared" ref="H230" si="241">+H231+H232</f>
        <v>389448.31</v>
      </c>
      <c r="I230" s="339">
        <f t="shared" ref="I230" si="242">+I231+I232</f>
        <v>535448.31000000006</v>
      </c>
      <c r="J230" s="339">
        <f t="shared" si="210"/>
        <v>28.168962224694809</v>
      </c>
      <c r="K230" s="339">
        <f t="shared" si="211"/>
        <v>1365396.69</v>
      </c>
      <c r="L230" s="339">
        <f t="shared" si="212"/>
        <v>71.831037775305191</v>
      </c>
    </row>
    <row r="231" spans="1:12" ht="20.25">
      <c r="A231" s="370"/>
      <c r="B231" s="337"/>
      <c r="C231" s="337"/>
      <c r="D231" s="337" t="s">
        <v>291</v>
      </c>
      <c r="E231" s="340">
        <f>SUMIFS(พรบ!$I:$I,พรบ!$G:$G,C230)+SUMIFS(พรบ!$K:$K,พรบ!$G:$G,C230)+SUMIFS(พรบ!$L:$L,พรบ!$G:$G,C230)</f>
        <v>1705845</v>
      </c>
      <c r="F231" s="340">
        <f>SUMIFS('rpt 1'!$O:$O,'rpt 1'!$E:$E,C230)+SUMIFS('rpt 1'!$X:$X,'rpt 1'!$E:$E,C230)</f>
        <v>1025745</v>
      </c>
      <c r="G231" s="340">
        <f>SUMIFS('rpt 1'!$Q:$Q,'rpt 1'!$E:$E,$C230)+SUMIFS('rpt 1'!$Z:$Z,'rpt 1'!$E:$E,$C230)</f>
        <v>98000</v>
      </c>
      <c r="H231" s="340">
        <f>SUMIFS('rpt 1'!$R:$R,'rpt 1'!$E:$E,$C230)+SUMIFS('rpt 1'!$AA:$AA,'rpt 1'!$E:$E,$C230)</f>
        <v>242448.31</v>
      </c>
      <c r="I231" s="340">
        <f>+G231+H231</f>
        <v>340448.31</v>
      </c>
      <c r="J231" s="340">
        <f t="shared" si="210"/>
        <v>19.957751730080986</v>
      </c>
      <c r="K231" s="340">
        <f t="shared" si="211"/>
        <v>1365396.69</v>
      </c>
      <c r="L231" s="340">
        <f t="shared" si="212"/>
        <v>80.042248269919014</v>
      </c>
    </row>
    <row r="232" spans="1:12" ht="20.25">
      <c r="A232" s="371"/>
      <c r="B232" s="338"/>
      <c r="C232" s="338"/>
      <c r="D232" s="338" t="s">
        <v>292</v>
      </c>
      <c r="E232" s="341">
        <f>SUMIFS(พรบ!$J:$J,พรบ!$G:$G,C230)</f>
        <v>195000</v>
      </c>
      <c r="F232" s="341">
        <f>SUMIFS('rpt 1'!$AO:$AO,'rpt 1'!$E:$E,C230)</f>
        <v>195000</v>
      </c>
      <c r="G232" s="341">
        <f>SUMIFS('rpt 1'!$AP:$AP,'rpt 1'!$E:$E,$C230)</f>
        <v>48000</v>
      </c>
      <c r="H232" s="341">
        <f>SUMIFS('rpt 1'!$AQ:$AQ,'rpt 1'!$E:$E,$C230)</f>
        <v>147000</v>
      </c>
      <c r="I232" s="341">
        <f>+G232+H232</f>
        <v>195000</v>
      </c>
      <c r="J232" s="341">
        <f t="shared" si="210"/>
        <v>100</v>
      </c>
      <c r="K232" s="341">
        <f t="shared" si="211"/>
        <v>0</v>
      </c>
      <c r="L232" s="341">
        <f t="shared" si="212"/>
        <v>0</v>
      </c>
    </row>
    <row r="233" spans="1:12" ht="20.25">
      <c r="A233" s="369">
        <v>72</v>
      </c>
      <c r="B233" s="336" t="s">
        <v>233</v>
      </c>
      <c r="C233" s="336" t="s">
        <v>235</v>
      </c>
      <c r="D233" s="336" t="s">
        <v>290</v>
      </c>
      <c r="E233" s="339">
        <f>+E234+E235</f>
        <v>2855035</v>
      </c>
      <c r="F233" s="339">
        <f>+F234+F235</f>
        <v>2170835</v>
      </c>
      <c r="G233" s="339">
        <f t="shared" ref="G233" si="243">+G234+G235</f>
        <v>96000</v>
      </c>
      <c r="H233" s="339">
        <f t="shared" ref="H233" si="244">+H234+H235</f>
        <v>687413.69</v>
      </c>
      <c r="I233" s="339">
        <f t="shared" ref="I233" si="245">+I234+I235</f>
        <v>783413.69</v>
      </c>
      <c r="J233" s="339">
        <f t="shared" si="210"/>
        <v>27.439722805499759</v>
      </c>
      <c r="K233" s="339">
        <f t="shared" si="211"/>
        <v>2071621.31</v>
      </c>
      <c r="L233" s="339">
        <f t="shared" si="212"/>
        <v>72.560277194500244</v>
      </c>
    </row>
    <row r="234" spans="1:12" ht="20.25">
      <c r="A234" s="370"/>
      <c r="B234" s="337"/>
      <c r="C234" s="337"/>
      <c r="D234" s="337" t="s">
        <v>291</v>
      </c>
      <c r="E234" s="340">
        <f>SUMIFS(พรบ!$I:$I,พรบ!$G:$G,C233)+SUMIFS(พรบ!$K:$K,พรบ!$G:$G,C233)+SUMIFS(พรบ!$L:$L,พรบ!$G:$G,C233)</f>
        <v>1904635</v>
      </c>
      <c r="F234" s="340">
        <f>SUMIFS('rpt 1'!$O:$O,'rpt 1'!$E:$E,C233)+SUMIFS('rpt 1'!$X:$X,'rpt 1'!$E:$E,C233)</f>
        <v>1220435</v>
      </c>
      <c r="G234" s="340">
        <f>SUMIFS('rpt 1'!$Q:$Q,'rpt 1'!$E:$E,$C233)+SUMIFS('rpt 1'!$Z:$Z,'rpt 1'!$E:$E,$C233)</f>
        <v>96000</v>
      </c>
      <c r="H234" s="340">
        <f>SUMIFS('rpt 1'!$R:$R,'rpt 1'!$E:$E,$C233)+SUMIFS('rpt 1'!$AA:$AA,'rpt 1'!$E:$E,$C233)</f>
        <v>376113.69</v>
      </c>
      <c r="I234" s="340">
        <f>+G234+H234</f>
        <v>472113.69</v>
      </c>
      <c r="J234" s="340">
        <f t="shared" si="210"/>
        <v>24.787620200195839</v>
      </c>
      <c r="K234" s="340">
        <f t="shared" si="211"/>
        <v>1432521.31</v>
      </c>
      <c r="L234" s="340">
        <f t="shared" si="212"/>
        <v>75.212379799804168</v>
      </c>
    </row>
    <row r="235" spans="1:12" ht="20.25">
      <c r="A235" s="371"/>
      <c r="B235" s="338"/>
      <c r="C235" s="338"/>
      <c r="D235" s="338" t="s">
        <v>292</v>
      </c>
      <c r="E235" s="341">
        <f>SUMIFS(พรบ!$J:$J,พรบ!$G:$G,C233)</f>
        <v>950400</v>
      </c>
      <c r="F235" s="341">
        <f>SUMIFS('rpt 1'!$AO:$AO,'rpt 1'!$E:$E,C233)</f>
        <v>950400</v>
      </c>
      <c r="G235" s="341">
        <f>SUMIFS('rpt 1'!$AP:$AP,'rpt 1'!$E:$E,$C233)</f>
        <v>0</v>
      </c>
      <c r="H235" s="341">
        <f>SUMIFS('rpt 1'!$AQ:$AQ,'rpt 1'!$E:$E,$C233)</f>
        <v>311300</v>
      </c>
      <c r="I235" s="341">
        <f>+G235+H235</f>
        <v>311300</v>
      </c>
      <c r="J235" s="341">
        <f t="shared" si="210"/>
        <v>32.754629629629626</v>
      </c>
      <c r="K235" s="341">
        <f t="shared" si="211"/>
        <v>639100</v>
      </c>
      <c r="L235" s="341">
        <f t="shared" si="212"/>
        <v>67.245370370370367</v>
      </c>
    </row>
    <row r="236" spans="1:12" ht="20.25">
      <c r="A236" s="390" t="s">
        <v>265</v>
      </c>
      <c r="B236" s="391"/>
      <c r="C236" s="392"/>
      <c r="D236" s="359" t="s">
        <v>290</v>
      </c>
      <c r="E236" s="356">
        <f>+E239+E242+E245+E248+E251+E254+E257+E260+E263+E266+E269+E272+E275+E278+E281</f>
        <v>1078692447</v>
      </c>
      <c r="F236" s="356">
        <f>+F239+F242+F245+F248+F251+F254+F257+F260+F263+F266+F269+F272+F275+F278+F281</f>
        <v>568006687</v>
      </c>
      <c r="G236" s="356">
        <f t="shared" ref="G236:I236" si="246">+G239+G242+G245+G248+G251+G254+G257+G260+G263+G266+G269+G272+G275+G278+G281</f>
        <v>8673156.0199999996</v>
      </c>
      <c r="H236" s="356">
        <f t="shared" si="246"/>
        <v>132868485.92</v>
      </c>
      <c r="I236" s="356">
        <f t="shared" si="246"/>
        <v>141541641.94</v>
      </c>
      <c r="J236" s="356">
        <f t="shared" si="210"/>
        <v>13.121593864279648</v>
      </c>
      <c r="K236" s="356">
        <f t="shared" si="211"/>
        <v>937150805.05999994</v>
      </c>
      <c r="L236" s="356">
        <f t="shared" si="212"/>
        <v>86.878406135720354</v>
      </c>
    </row>
    <row r="237" spans="1:12" ht="20.25">
      <c r="A237" s="393"/>
      <c r="B237" s="394"/>
      <c r="C237" s="395"/>
      <c r="D237" s="360" t="s">
        <v>291</v>
      </c>
      <c r="E237" s="357">
        <f t="shared" ref="E237:F238" si="247">+E240+E243+E246+E249+E252+E255+E258+E261+E264+E267+E270+E273+E276+E279+E282</f>
        <v>958219847</v>
      </c>
      <c r="F237" s="357">
        <f t="shared" si="247"/>
        <v>447534087</v>
      </c>
      <c r="G237" s="357">
        <f t="shared" ref="G237:I237" si="248">+G240+G243+G246+G249+G252+G255+G258+G261+G264+G267+G270+G273+G276+G279+G282</f>
        <v>8673156.0199999996</v>
      </c>
      <c r="H237" s="357">
        <f t="shared" si="248"/>
        <v>132868485.92</v>
      </c>
      <c r="I237" s="357">
        <f t="shared" si="248"/>
        <v>141541641.94</v>
      </c>
      <c r="J237" s="357">
        <f t="shared" si="210"/>
        <v>14.771311863675059</v>
      </c>
      <c r="K237" s="357">
        <f t="shared" si="211"/>
        <v>816678205.05999994</v>
      </c>
      <c r="L237" s="357">
        <f t="shared" si="212"/>
        <v>85.228688136324948</v>
      </c>
    </row>
    <row r="238" spans="1:12" ht="20.25">
      <c r="A238" s="396"/>
      <c r="B238" s="397"/>
      <c r="C238" s="398"/>
      <c r="D238" s="361" t="s">
        <v>292</v>
      </c>
      <c r="E238" s="358">
        <f t="shared" si="247"/>
        <v>120472600</v>
      </c>
      <c r="F238" s="358">
        <f t="shared" si="247"/>
        <v>120472600</v>
      </c>
      <c r="G238" s="358">
        <f t="shared" ref="G238:I238" si="249">+G241+G244+G247+G250+G253+G256+G259+G262+G265+G268+G271+G274+G277+G280+G283</f>
        <v>0</v>
      </c>
      <c r="H238" s="358">
        <f t="shared" si="249"/>
        <v>0</v>
      </c>
      <c r="I238" s="358">
        <f t="shared" si="249"/>
        <v>0</v>
      </c>
      <c r="J238" s="358">
        <f t="shared" si="210"/>
        <v>0</v>
      </c>
      <c r="K238" s="358">
        <f t="shared" si="211"/>
        <v>120472600</v>
      </c>
      <c r="L238" s="358">
        <f t="shared" si="212"/>
        <v>100</v>
      </c>
    </row>
    <row r="239" spans="1:12" ht="20.25">
      <c r="A239" s="369">
        <v>1</v>
      </c>
      <c r="B239" s="336" t="s">
        <v>236</v>
      </c>
      <c r="C239" s="336" t="s">
        <v>238</v>
      </c>
      <c r="D239" s="336" t="s">
        <v>290</v>
      </c>
      <c r="E239" s="339">
        <f>+E240+E241</f>
        <v>413700</v>
      </c>
      <c r="F239" s="339">
        <f>+F240+F241</f>
        <v>206900</v>
      </c>
      <c r="G239" s="339">
        <f t="shared" ref="G239" si="250">+G240+G241</f>
        <v>0</v>
      </c>
      <c r="H239" s="339">
        <f t="shared" ref="H239" si="251">+H240+H241</f>
        <v>52758</v>
      </c>
      <c r="I239" s="339">
        <f t="shared" ref="I239" si="252">+I240+I241</f>
        <v>52758</v>
      </c>
      <c r="J239" s="339">
        <f t="shared" si="210"/>
        <v>12.752719361856418</v>
      </c>
      <c r="K239" s="339">
        <f t="shared" si="211"/>
        <v>360942</v>
      </c>
      <c r="L239" s="339">
        <f t="shared" si="212"/>
        <v>87.247280638143579</v>
      </c>
    </row>
    <row r="240" spans="1:12" ht="20.25">
      <c r="A240" s="370"/>
      <c r="B240" s="337"/>
      <c r="C240" s="337"/>
      <c r="D240" s="337" t="s">
        <v>291</v>
      </c>
      <c r="E240" s="340">
        <f>SUMIFS(พรบ!$I:$I,พรบ!$G:$G,C239)+SUMIFS(พรบ!$K:$K,พรบ!$G:$G,C239)-SUMIFS(พรบ!$L:$L,พรบ!$G:$G,C239)</f>
        <v>413700</v>
      </c>
      <c r="F240" s="340">
        <f>SUMIFS('rpt 1'!$O:$O,'rpt 1'!$E:$E,C239)+SUMIFS('rpt 1'!$X:$X,'rpt 1'!$E:$E,C239)</f>
        <v>206900</v>
      </c>
      <c r="G240" s="340">
        <f>SUMIFS('rpt 1'!$Q:$Q,'rpt 1'!$E:$E,$C239)+SUMIFS('rpt 1'!$Z:$Z,'rpt 1'!$E:$E,$C239)</f>
        <v>0</v>
      </c>
      <c r="H240" s="340">
        <f>SUMIFS('rpt 1'!$R:$R,'rpt 1'!$E:$E,$C239)+SUMIFS('rpt 1'!$AA:$AA,'rpt 1'!$E:$E,$C239)</f>
        <v>52758</v>
      </c>
      <c r="I240" s="340">
        <f>+G240+H240</f>
        <v>52758</v>
      </c>
      <c r="J240" s="340">
        <f t="shared" si="210"/>
        <v>12.752719361856418</v>
      </c>
      <c r="K240" s="340">
        <f t="shared" si="211"/>
        <v>360942</v>
      </c>
      <c r="L240" s="340">
        <f t="shared" si="212"/>
        <v>87.247280638143579</v>
      </c>
    </row>
    <row r="241" spans="1:12" ht="20.25">
      <c r="A241" s="371"/>
      <c r="B241" s="338"/>
      <c r="C241" s="338"/>
      <c r="D241" s="338" t="s">
        <v>292</v>
      </c>
      <c r="E241" s="341">
        <f>SUMIFS(พรบ!$J:$J,พรบ!$G:$G,C239)</f>
        <v>0</v>
      </c>
      <c r="F241" s="341">
        <f>SUMIFS('rpt 1'!$AO:$AO,'rpt 1'!$E:$E,C239)</f>
        <v>0</v>
      </c>
      <c r="G241" s="341">
        <f>SUMIFS('rpt 1'!$AP:$AP,'rpt 1'!$E:$E,$C239)</f>
        <v>0</v>
      </c>
      <c r="H241" s="341">
        <f>SUMIFS('rpt 1'!$AQ:$AQ,'rpt 1'!$E:$E,$C239)</f>
        <v>0</v>
      </c>
      <c r="I241" s="341">
        <f>+G241+H241</f>
        <v>0</v>
      </c>
      <c r="J241" s="341">
        <v>0</v>
      </c>
      <c r="K241" s="341">
        <f t="shared" si="211"/>
        <v>0</v>
      </c>
      <c r="L241" s="341">
        <v>0</v>
      </c>
    </row>
    <row r="242" spans="1:12" ht="20.25">
      <c r="A242" s="369">
        <v>2</v>
      </c>
      <c r="B242" s="336" t="s">
        <v>239</v>
      </c>
      <c r="C242" s="336" t="s">
        <v>240</v>
      </c>
      <c r="D242" s="336" t="s">
        <v>290</v>
      </c>
      <c r="E242" s="339">
        <f>+E243+E244</f>
        <v>545700</v>
      </c>
      <c r="F242" s="339">
        <f>+F243+F244</f>
        <v>272900</v>
      </c>
      <c r="G242" s="339">
        <f t="shared" ref="G242" si="253">+G243+G244</f>
        <v>0</v>
      </c>
      <c r="H242" s="339">
        <f t="shared" ref="H242" si="254">+H243+H244</f>
        <v>44000</v>
      </c>
      <c r="I242" s="339">
        <f t="shared" ref="I242" si="255">+I243+I244</f>
        <v>44000</v>
      </c>
      <c r="J242" s="339">
        <f t="shared" si="210"/>
        <v>8.0630382994319216</v>
      </c>
      <c r="K242" s="339">
        <f t="shared" si="211"/>
        <v>501700</v>
      </c>
      <c r="L242" s="339">
        <f t="shared" si="212"/>
        <v>91.936961700568077</v>
      </c>
    </row>
    <row r="243" spans="1:12" ht="20.25">
      <c r="A243" s="370"/>
      <c r="B243" s="337"/>
      <c r="C243" s="337"/>
      <c r="D243" s="337" t="s">
        <v>291</v>
      </c>
      <c r="E243" s="340">
        <f>SUMIFS(พรบ!$I:$I,พรบ!$G:$G,C242)+SUMIFS(พรบ!$K:$K,พรบ!$G:$G,C242)-SUMIFS(พรบ!$L:$L,พรบ!$G:$G,C242)</f>
        <v>545700</v>
      </c>
      <c r="F243" s="340">
        <f>SUMIFS('rpt 1'!$O:$O,'rpt 1'!$E:$E,C242)+SUMIFS('rpt 1'!$X:$X,'rpt 1'!$E:$E,C242)</f>
        <v>272900</v>
      </c>
      <c r="G243" s="340">
        <f>SUMIFS('rpt 1'!$Q:$Q,'rpt 1'!$E:$E,$C242)+SUMIFS('rpt 1'!$Z:$Z,'rpt 1'!$E:$E,$C242)</f>
        <v>0</v>
      </c>
      <c r="H243" s="340">
        <f>SUMIFS('rpt 1'!$R:$R,'rpt 1'!$E:$E,$C242)+SUMIFS('rpt 1'!$AA:$AA,'rpt 1'!$E:$E,$C242)</f>
        <v>44000</v>
      </c>
      <c r="I243" s="340">
        <f>+G243+H243</f>
        <v>44000</v>
      </c>
      <c r="J243" s="340">
        <f t="shared" si="210"/>
        <v>8.0630382994319216</v>
      </c>
      <c r="K243" s="340">
        <f t="shared" si="211"/>
        <v>501700</v>
      </c>
      <c r="L243" s="340">
        <f t="shared" si="212"/>
        <v>91.936961700568077</v>
      </c>
    </row>
    <row r="244" spans="1:12" ht="20.25">
      <c r="A244" s="371"/>
      <c r="B244" s="338"/>
      <c r="C244" s="338"/>
      <c r="D244" s="338" t="s">
        <v>292</v>
      </c>
      <c r="E244" s="341">
        <f>SUMIFS(พรบ!$J:$J,พรบ!$G:$G,C242)</f>
        <v>0</v>
      </c>
      <c r="F244" s="341">
        <f>SUMIFS('rpt 1'!$AO:$AO,'rpt 1'!$E:$E,C242)</f>
        <v>0</v>
      </c>
      <c r="G244" s="341">
        <f>SUMIFS('rpt 1'!$AP:$AP,'rpt 1'!$E:$E,$C242)</f>
        <v>0</v>
      </c>
      <c r="H244" s="341">
        <f>SUMIFS('rpt 1'!$AQ:$AQ,'rpt 1'!$E:$E,$C242)</f>
        <v>0</v>
      </c>
      <c r="I244" s="341">
        <f>+G244+H244</f>
        <v>0</v>
      </c>
      <c r="J244" s="341">
        <v>0</v>
      </c>
      <c r="K244" s="341">
        <f t="shared" si="211"/>
        <v>0</v>
      </c>
      <c r="L244" s="341">
        <v>0</v>
      </c>
    </row>
    <row r="245" spans="1:12" ht="20.25">
      <c r="A245" s="369">
        <v>3</v>
      </c>
      <c r="B245" s="336" t="s">
        <v>241</v>
      </c>
      <c r="C245" s="336" t="s">
        <v>242</v>
      </c>
      <c r="D245" s="336" t="s">
        <v>290</v>
      </c>
      <c r="E245" s="339">
        <f>+E246+E247</f>
        <v>1739600</v>
      </c>
      <c r="F245" s="339">
        <f>+F246+F247</f>
        <v>869800</v>
      </c>
      <c r="G245" s="339">
        <f t="shared" ref="G245" si="256">+G246+G247</f>
        <v>0</v>
      </c>
      <c r="H245" s="339">
        <f t="shared" ref="H245" si="257">+H246+H247</f>
        <v>180620</v>
      </c>
      <c r="I245" s="339">
        <f t="shared" ref="I245" si="258">+I246+I247</f>
        <v>180620</v>
      </c>
      <c r="J245" s="339">
        <f t="shared" si="210"/>
        <v>10.382846631409519</v>
      </c>
      <c r="K245" s="339">
        <f t="shared" si="211"/>
        <v>1558980</v>
      </c>
      <c r="L245" s="339">
        <f t="shared" si="212"/>
        <v>89.617153368590479</v>
      </c>
    </row>
    <row r="246" spans="1:12" ht="20.25">
      <c r="A246" s="370"/>
      <c r="B246" s="337"/>
      <c r="C246" s="337"/>
      <c r="D246" s="337" t="s">
        <v>291</v>
      </c>
      <c r="E246" s="340">
        <f>SUMIFS(พรบ!$I:$I,พรบ!$G:$G,C245)+SUMIFS(พรบ!$K:$K,พรบ!$G:$G,C245)-SUMIFS(พรบ!$L:$L,พรบ!$G:$G,C245)</f>
        <v>1739600</v>
      </c>
      <c r="F246" s="340">
        <f>SUMIFS('rpt 1'!$O:$O,'rpt 1'!$E:$E,C245)+SUMIFS('rpt 1'!$X:$X,'rpt 1'!$E:$E,C245)</f>
        <v>869800</v>
      </c>
      <c r="G246" s="340">
        <f>SUMIFS('rpt 1'!$Q:$Q,'rpt 1'!$E:$E,$C245)+SUMIFS('rpt 1'!$Z:$Z,'rpt 1'!$E:$E,$C245)</f>
        <v>0</v>
      </c>
      <c r="H246" s="340">
        <f>SUMIFS('rpt 1'!$R:$R,'rpt 1'!$E:$E,$C245)+SUMIFS('rpt 1'!$AA:$AA,'rpt 1'!$E:$E,$C245)</f>
        <v>180620</v>
      </c>
      <c r="I246" s="340">
        <f>+G246+H246</f>
        <v>180620</v>
      </c>
      <c r="J246" s="340">
        <f t="shared" si="210"/>
        <v>10.382846631409519</v>
      </c>
      <c r="K246" s="340">
        <f t="shared" si="211"/>
        <v>1558980</v>
      </c>
      <c r="L246" s="340">
        <f t="shared" si="212"/>
        <v>89.617153368590479</v>
      </c>
    </row>
    <row r="247" spans="1:12" ht="20.25">
      <c r="A247" s="371"/>
      <c r="B247" s="338"/>
      <c r="C247" s="338"/>
      <c r="D247" s="338" t="s">
        <v>292</v>
      </c>
      <c r="E247" s="341">
        <f>SUMIFS(พรบ!$J:$J,พรบ!$G:$G,C245)</f>
        <v>0</v>
      </c>
      <c r="F247" s="341">
        <f>SUMIFS('rpt 1'!$AO:$AO,'rpt 1'!$E:$E,C245)</f>
        <v>0</v>
      </c>
      <c r="G247" s="341">
        <f>SUMIFS('rpt 1'!$AP:$AP,'rpt 1'!$E:$E,$C245)</f>
        <v>0</v>
      </c>
      <c r="H247" s="341">
        <f>SUMIFS('rpt 1'!$AQ:$AQ,'rpt 1'!$E:$E,$C245)</f>
        <v>0</v>
      </c>
      <c r="I247" s="341">
        <f>+G247+H247</f>
        <v>0</v>
      </c>
      <c r="J247" s="341">
        <v>0</v>
      </c>
      <c r="K247" s="341">
        <f t="shared" si="211"/>
        <v>0</v>
      </c>
      <c r="L247" s="341">
        <v>0</v>
      </c>
    </row>
    <row r="248" spans="1:12" ht="20.25">
      <c r="A248" s="369">
        <v>4</v>
      </c>
      <c r="B248" s="336" t="s">
        <v>485</v>
      </c>
      <c r="C248" s="336" t="s">
        <v>244</v>
      </c>
      <c r="D248" s="336" t="s">
        <v>290</v>
      </c>
      <c r="E248" s="339">
        <f>+E249+E250</f>
        <v>61283800</v>
      </c>
      <c r="F248" s="339">
        <f>+F249+F250</f>
        <v>31441000</v>
      </c>
      <c r="G248" s="339">
        <f t="shared" ref="G248" si="259">+G249+G250</f>
        <v>7286612.839999998</v>
      </c>
      <c r="H248" s="339">
        <f t="shared" ref="H248" si="260">+H249+H250</f>
        <v>3359738.4999999995</v>
      </c>
      <c r="I248" s="339">
        <f t="shared" ref="I248" si="261">+I249+I250</f>
        <v>10646351.339999998</v>
      </c>
      <c r="J248" s="339">
        <f t="shared" si="210"/>
        <v>17.372211481663992</v>
      </c>
      <c r="K248" s="339">
        <f t="shared" si="211"/>
        <v>50637448.660000004</v>
      </c>
      <c r="L248" s="339">
        <f t="shared" si="212"/>
        <v>82.627788518336004</v>
      </c>
    </row>
    <row r="249" spans="1:12" ht="20.25">
      <c r="A249" s="370"/>
      <c r="B249" s="337"/>
      <c r="C249" s="337"/>
      <c r="D249" s="337" t="s">
        <v>291</v>
      </c>
      <c r="E249" s="340">
        <f>SUMIFS(พรบ!$I:$I,พรบ!$G:$G,C248)+SUMIFS(พรบ!$K:$K,พรบ!$G:$G,C248)-SUMIFS(พรบ!$L:$L,พรบ!$G:$G,C248)</f>
        <v>57209800</v>
      </c>
      <c r="F249" s="340">
        <f>SUMIFS('rpt 1'!$O:$O,'rpt 1'!$E:$E,C248)+SUMIFS('rpt 1'!$X:$X,'rpt 1'!$E:$E,C248)</f>
        <v>27367000</v>
      </c>
      <c r="G249" s="340">
        <f>SUMIFS('rpt 1'!$Q:$Q,'rpt 1'!$E:$E,$C248)+SUMIFS('rpt 1'!$Z:$Z,'rpt 1'!$E:$E,$C248)</f>
        <v>7286612.839999998</v>
      </c>
      <c r="H249" s="340">
        <f>SUMIFS('rpt 1'!$R:$R,'rpt 1'!$E:$E,$C248)+SUMIFS('rpt 1'!$AA:$AA,'rpt 1'!$E:$E,$C248)</f>
        <v>3359738.4999999995</v>
      </c>
      <c r="I249" s="340">
        <f>+G249+H249</f>
        <v>10646351.339999998</v>
      </c>
      <c r="J249" s="340">
        <f t="shared" si="210"/>
        <v>18.609314033609621</v>
      </c>
      <c r="K249" s="340">
        <f t="shared" si="211"/>
        <v>46563448.660000004</v>
      </c>
      <c r="L249" s="340">
        <f t="shared" si="212"/>
        <v>81.390685966390379</v>
      </c>
    </row>
    <row r="250" spans="1:12" ht="20.25">
      <c r="A250" s="371"/>
      <c r="B250" s="338"/>
      <c r="C250" s="338"/>
      <c r="D250" s="338" t="s">
        <v>292</v>
      </c>
      <c r="E250" s="341">
        <f>SUMIFS(พรบ!$J:$J,พรบ!$G:$G,C248)</f>
        <v>4074000</v>
      </c>
      <c r="F250" s="341">
        <f>SUMIFS('rpt 1'!$AO:$AO,'rpt 1'!$E:$E,C248)</f>
        <v>4074000</v>
      </c>
      <c r="G250" s="341">
        <f>SUMIFS('rpt 1'!$AP:$AP,'rpt 1'!$E:$E,$C248)</f>
        <v>0</v>
      </c>
      <c r="H250" s="341">
        <f>SUMIFS('rpt 1'!$AQ:$AQ,'rpt 1'!$E:$E,$C248)</f>
        <v>0</v>
      </c>
      <c r="I250" s="341">
        <f>+G250+H250</f>
        <v>0</v>
      </c>
      <c r="J250" s="341">
        <f t="shared" si="210"/>
        <v>0</v>
      </c>
      <c r="K250" s="341">
        <f t="shared" si="211"/>
        <v>4074000</v>
      </c>
      <c r="L250" s="341">
        <f t="shared" si="212"/>
        <v>100</v>
      </c>
    </row>
    <row r="251" spans="1:12" ht="20.25">
      <c r="A251" s="369">
        <v>5</v>
      </c>
      <c r="B251" s="336" t="s">
        <v>245</v>
      </c>
      <c r="C251" s="336" t="s">
        <v>246</v>
      </c>
      <c r="D251" s="336" t="s">
        <v>290</v>
      </c>
      <c r="E251" s="339">
        <f>+E252+E253</f>
        <v>2485800</v>
      </c>
      <c r="F251" s="339">
        <f>+F252+F253</f>
        <v>1240400</v>
      </c>
      <c r="G251" s="339">
        <f t="shared" ref="G251" si="262">+G252+G253</f>
        <v>0</v>
      </c>
      <c r="H251" s="339">
        <f t="shared" ref="H251" si="263">+H252+H253</f>
        <v>403373.4</v>
      </c>
      <c r="I251" s="339">
        <f t="shared" ref="I251" si="264">+I252+I253</f>
        <v>403373.4</v>
      </c>
      <c r="J251" s="339">
        <f t="shared" si="210"/>
        <v>16.227105961863383</v>
      </c>
      <c r="K251" s="339">
        <f t="shared" si="211"/>
        <v>2082426.6</v>
      </c>
      <c r="L251" s="339">
        <f t="shared" si="212"/>
        <v>83.772894038136613</v>
      </c>
    </row>
    <row r="252" spans="1:12" ht="20.25">
      <c r="A252" s="370"/>
      <c r="B252" s="337"/>
      <c r="C252" s="337"/>
      <c r="D252" s="337" t="s">
        <v>291</v>
      </c>
      <c r="E252" s="340">
        <f>SUMIFS(พรบ!$I:$I,พรบ!$G:$G,C251)+SUMIFS(พรบ!$K:$K,พรบ!$G:$G,C251)-SUMIFS(พรบ!$L:$L,พรบ!$G:$G,C251)</f>
        <v>2485800</v>
      </c>
      <c r="F252" s="340">
        <f>SUMIFS('rpt 1'!$O:$O,'rpt 1'!$E:$E,C251)+SUMIFS('rpt 1'!$X:$X,'rpt 1'!$E:$E,C251)</f>
        <v>1240400</v>
      </c>
      <c r="G252" s="340">
        <f>SUMIFS('rpt 1'!$Q:$Q,'rpt 1'!$E:$E,$C251)+SUMIFS('rpt 1'!$Z:$Z,'rpt 1'!$E:$E,$C251)</f>
        <v>0</v>
      </c>
      <c r="H252" s="340">
        <f>SUMIFS('rpt 1'!$R:$R,'rpt 1'!$E:$E,$C251)+SUMIFS('rpt 1'!$AA:$AA,'rpt 1'!$E:$E,$C251)</f>
        <v>403373.4</v>
      </c>
      <c r="I252" s="340">
        <f>+G252+H252</f>
        <v>403373.4</v>
      </c>
      <c r="J252" s="340">
        <f t="shared" si="210"/>
        <v>16.227105961863383</v>
      </c>
      <c r="K252" s="340">
        <f t="shared" si="211"/>
        <v>2082426.6</v>
      </c>
      <c r="L252" s="340">
        <f t="shared" si="212"/>
        <v>83.772894038136613</v>
      </c>
    </row>
    <row r="253" spans="1:12" ht="20.25">
      <c r="A253" s="371"/>
      <c r="B253" s="338"/>
      <c r="C253" s="338"/>
      <c r="D253" s="338" t="s">
        <v>292</v>
      </c>
      <c r="E253" s="341">
        <f>SUMIFS(พรบ!$J:$J,พรบ!$G:$G,C251)</f>
        <v>0</v>
      </c>
      <c r="F253" s="341">
        <f>SUMIFS('rpt 1'!$AO:$AO,'rpt 1'!$E:$E,C251)</f>
        <v>0</v>
      </c>
      <c r="G253" s="341">
        <f>SUMIFS('rpt 1'!$AP:$AP,'rpt 1'!$E:$E,$C251)</f>
        <v>0</v>
      </c>
      <c r="H253" s="341">
        <f>SUMIFS('rpt 1'!$AQ:$AQ,'rpt 1'!$E:$E,$C251)</f>
        <v>0</v>
      </c>
      <c r="I253" s="341">
        <f>+G253+H253</f>
        <v>0</v>
      </c>
      <c r="J253" s="341">
        <v>0</v>
      </c>
      <c r="K253" s="341">
        <f t="shared" si="211"/>
        <v>0</v>
      </c>
      <c r="L253" s="341">
        <v>0</v>
      </c>
    </row>
    <row r="254" spans="1:12" ht="20.25">
      <c r="A254" s="369">
        <v>6</v>
      </c>
      <c r="B254" s="336" t="s">
        <v>247</v>
      </c>
      <c r="C254" s="336" t="s">
        <v>248</v>
      </c>
      <c r="D254" s="336" t="s">
        <v>290</v>
      </c>
      <c r="E254" s="339">
        <f>+E255+E256</f>
        <v>7798240</v>
      </c>
      <c r="F254" s="339">
        <f>+F255+F256</f>
        <v>3824240</v>
      </c>
      <c r="G254" s="339">
        <f t="shared" ref="G254" si="265">+G255+G256</f>
        <v>0</v>
      </c>
      <c r="H254" s="339">
        <f t="shared" ref="H254" si="266">+H255+H256</f>
        <v>788867.49</v>
      </c>
      <c r="I254" s="339">
        <f t="shared" ref="I254" si="267">+I255+I256</f>
        <v>788867.49</v>
      </c>
      <c r="J254" s="339">
        <f t="shared" si="210"/>
        <v>10.115968346703871</v>
      </c>
      <c r="K254" s="339">
        <f t="shared" si="211"/>
        <v>7009372.5099999998</v>
      </c>
      <c r="L254" s="339">
        <f t="shared" si="212"/>
        <v>89.884031653296134</v>
      </c>
    </row>
    <row r="255" spans="1:12" ht="20.25">
      <c r="A255" s="370"/>
      <c r="B255" s="337"/>
      <c r="C255" s="337"/>
      <c r="D255" s="337" t="s">
        <v>291</v>
      </c>
      <c r="E255" s="340">
        <f>SUMIFS(พรบ!$I:$I,พรบ!$G:$G,C254)+SUMIFS(พรบ!$K:$K,พรบ!$G:$G,C254)-SUMIFS(พรบ!$L:$L,พรบ!$G:$G,C254)</f>
        <v>7798240</v>
      </c>
      <c r="F255" s="340">
        <f>SUMIFS('rpt 1'!$O:$O,'rpt 1'!$E:$E,C254)+SUMIFS('rpt 1'!$X:$X,'rpt 1'!$E:$E,C254)</f>
        <v>3824240</v>
      </c>
      <c r="G255" s="340">
        <f>SUMIFS('rpt 1'!$Q:$Q,'rpt 1'!$E:$E,$C254)+SUMIFS('rpt 1'!$Z:$Z,'rpt 1'!$E:$E,$C254)</f>
        <v>0</v>
      </c>
      <c r="H255" s="340">
        <f>SUMIFS('rpt 1'!$R:$R,'rpt 1'!$E:$E,$C254)+SUMIFS('rpt 1'!$AA:$AA,'rpt 1'!$E:$E,$C254)</f>
        <v>788867.49</v>
      </c>
      <c r="I255" s="340">
        <f>+G255+H255</f>
        <v>788867.49</v>
      </c>
      <c r="J255" s="340">
        <f t="shared" si="210"/>
        <v>10.115968346703871</v>
      </c>
      <c r="K255" s="340">
        <f t="shared" si="211"/>
        <v>7009372.5099999998</v>
      </c>
      <c r="L255" s="340">
        <f t="shared" si="212"/>
        <v>89.884031653296134</v>
      </c>
    </row>
    <row r="256" spans="1:12" ht="20.25">
      <c r="A256" s="371"/>
      <c r="B256" s="338"/>
      <c r="C256" s="338"/>
      <c r="D256" s="338" t="s">
        <v>292</v>
      </c>
      <c r="E256" s="341">
        <f>SUMIFS(พรบ!$J:$J,พรบ!$G:$G,C254)</f>
        <v>0</v>
      </c>
      <c r="F256" s="341">
        <f>SUMIFS('rpt 1'!$AO:$AO,'rpt 1'!$E:$E,C254)</f>
        <v>0</v>
      </c>
      <c r="G256" s="341">
        <f>SUMIFS('rpt 1'!$AP:$AP,'rpt 1'!$E:$E,$C254)</f>
        <v>0</v>
      </c>
      <c r="H256" s="341">
        <f>SUMIFS('rpt 1'!$AQ:$AQ,'rpt 1'!$E:$E,$C254)</f>
        <v>0</v>
      </c>
      <c r="I256" s="341">
        <f>+G256+H256</f>
        <v>0</v>
      </c>
      <c r="J256" s="341">
        <v>0</v>
      </c>
      <c r="K256" s="341">
        <f t="shared" si="211"/>
        <v>0</v>
      </c>
      <c r="L256" s="341">
        <v>0</v>
      </c>
    </row>
    <row r="257" spans="1:12" ht="20.25">
      <c r="A257" s="369">
        <v>7</v>
      </c>
      <c r="B257" s="336" t="s">
        <v>249</v>
      </c>
      <c r="C257" s="336" t="s">
        <v>250</v>
      </c>
      <c r="D257" s="336" t="s">
        <v>290</v>
      </c>
      <c r="E257" s="339">
        <f>+E258+E259</f>
        <v>29987200</v>
      </c>
      <c r="F257" s="339">
        <f>+F258+F259</f>
        <v>3303900</v>
      </c>
      <c r="G257" s="339">
        <f t="shared" ref="G257" si="268">+G258+G259</f>
        <v>21725.279999999999</v>
      </c>
      <c r="H257" s="339">
        <f t="shared" ref="H257" si="269">+H258+H259</f>
        <v>225630.25</v>
      </c>
      <c r="I257" s="339">
        <f t="shared" ref="I257" si="270">+I258+I259</f>
        <v>247355.53</v>
      </c>
      <c r="J257" s="339">
        <f t="shared" si="210"/>
        <v>0.8248703780279586</v>
      </c>
      <c r="K257" s="339">
        <f t="shared" si="211"/>
        <v>29739844.469999999</v>
      </c>
      <c r="L257" s="339">
        <f t="shared" si="212"/>
        <v>99.175129621972047</v>
      </c>
    </row>
    <row r="258" spans="1:12" ht="20.25">
      <c r="A258" s="370"/>
      <c r="B258" s="337"/>
      <c r="C258" s="337"/>
      <c r="D258" s="337" t="s">
        <v>291</v>
      </c>
      <c r="E258" s="340">
        <f>SUMIFS(พรบ!$I:$I,พรบ!$G:$G,C257)+SUMIFS(พรบ!$K:$K,พรบ!$G:$G,C257)-SUMIFS(พรบ!$L:$L,พรบ!$G:$G,C257)</f>
        <v>29987200</v>
      </c>
      <c r="F258" s="340">
        <f>SUMIFS('rpt 1'!$O:$O,'rpt 1'!$E:$E,C257)+SUMIFS('rpt 1'!$X:$X,'rpt 1'!$E:$E,C257)</f>
        <v>3303900</v>
      </c>
      <c r="G258" s="340">
        <f>SUMIFS('rpt 1'!$Q:$Q,'rpt 1'!$E:$E,$C257)+SUMIFS('rpt 1'!$Z:$Z,'rpt 1'!$E:$E,$C257)</f>
        <v>21725.279999999999</v>
      </c>
      <c r="H258" s="340">
        <f>SUMIFS('rpt 1'!$R:$R,'rpt 1'!$E:$E,$C257)+SUMIFS('rpt 1'!$AA:$AA,'rpt 1'!$E:$E,$C257)</f>
        <v>225630.25</v>
      </c>
      <c r="I258" s="340">
        <f>+G258+H258</f>
        <v>247355.53</v>
      </c>
      <c r="J258" s="340">
        <f t="shared" si="210"/>
        <v>0.8248703780279586</v>
      </c>
      <c r="K258" s="340">
        <f t="shared" si="211"/>
        <v>29739844.469999999</v>
      </c>
      <c r="L258" s="340">
        <f t="shared" si="212"/>
        <v>99.175129621972047</v>
      </c>
    </row>
    <row r="259" spans="1:12" ht="20.25">
      <c r="A259" s="371"/>
      <c r="B259" s="338"/>
      <c r="C259" s="338"/>
      <c r="D259" s="338" t="s">
        <v>292</v>
      </c>
      <c r="E259" s="341">
        <f>SUMIFS(พรบ!$J:$J,พรบ!$G:$G,C257)</f>
        <v>0</v>
      </c>
      <c r="F259" s="341">
        <f>SUMIFS('rpt 1'!$AO:$AO,'rpt 1'!$E:$E,C257)</f>
        <v>0</v>
      </c>
      <c r="G259" s="341">
        <f>SUMIFS('rpt 1'!$AP:$AP,'rpt 1'!$E:$E,$C257)</f>
        <v>0</v>
      </c>
      <c r="H259" s="341">
        <f>SUMIFS('rpt 1'!$AQ:$AQ,'rpt 1'!$E:$E,$C257)</f>
        <v>0</v>
      </c>
      <c r="I259" s="341">
        <f>+G259+H259</f>
        <v>0</v>
      </c>
      <c r="J259" s="341">
        <v>0</v>
      </c>
      <c r="K259" s="341">
        <f t="shared" si="211"/>
        <v>0</v>
      </c>
      <c r="L259" s="341">
        <v>0</v>
      </c>
    </row>
    <row r="260" spans="1:12" ht="20.25">
      <c r="A260" s="369">
        <v>8</v>
      </c>
      <c r="B260" s="336" t="s">
        <v>251</v>
      </c>
      <c r="C260" s="336" t="s">
        <v>252</v>
      </c>
      <c r="D260" s="336" t="s">
        <v>290</v>
      </c>
      <c r="E260" s="339">
        <f>+E261+E262</f>
        <v>1917200</v>
      </c>
      <c r="F260" s="339">
        <f>+F261+F262</f>
        <v>958600</v>
      </c>
      <c r="G260" s="339">
        <f t="shared" ref="G260" si="271">+G261+G262</f>
        <v>53030.7</v>
      </c>
      <c r="H260" s="339">
        <f t="shared" ref="H260" si="272">+H261+H262</f>
        <v>70182.179999999993</v>
      </c>
      <c r="I260" s="339">
        <f t="shared" ref="I260" si="273">+I261+I262</f>
        <v>123212.87999999999</v>
      </c>
      <c r="J260" s="339">
        <f t="shared" si="210"/>
        <v>6.4267097851032746</v>
      </c>
      <c r="K260" s="339">
        <f t="shared" si="211"/>
        <v>1793987.12</v>
      </c>
      <c r="L260" s="339">
        <f t="shared" si="212"/>
        <v>93.57329021489673</v>
      </c>
    </row>
    <row r="261" spans="1:12" ht="20.25">
      <c r="A261" s="370"/>
      <c r="B261" s="337"/>
      <c r="C261" s="337"/>
      <c r="D261" s="337" t="s">
        <v>291</v>
      </c>
      <c r="E261" s="340">
        <f>SUMIFS(พรบ!$I:$I,พรบ!$G:$G,C260)+SUMIFS(พรบ!$K:$K,พรบ!$G:$G,C260)-SUMIFS(พรบ!$L:$L,พรบ!$G:$G,C260)</f>
        <v>1917200</v>
      </c>
      <c r="F261" s="340">
        <f>SUMIFS('rpt 1'!$O:$O,'rpt 1'!$E:$E,C260)+SUMIFS('rpt 1'!$X:$X,'rpt 1'!$E:$E,C260)</f>
        <v>958600</v>
      </c>
      <c r="G261" s="340">
        <f>SUMIFS('rpt 1'!$Q:$Q,'rpt 1'!$E:$E,$C260)+SUMIFS('rpt 1'!$Z:$Z,'rpt 1'!$E:$E,$C260)</f>
        <v>53030.7</v>
      </c>
      <c r="H261" s="340">
        <f>SUMIFS('rpt 1'!$R:$R,'rpt 1'!$E:$E,$C260)+SUMIFS('rpt 1'!$AA:$AA,'rpt 1'!$E:$E,$C260)</f>
        <v>70182.179999999993</v>
      </c>
      <c r="I261" s="340">
        <f>+G261+H261</f>
        <v>123212.87999999999</v>
      </c>
      <c r="J261" s="340">
        <f t="shared" si="210"/>
        <v>6.4267097851032746</v>
      </c>
      <c r="K261" s="340">
        <f t="shared" si="211"/>
        <v>1793987.12</v>
      </c>
      <c r="L261" s="340">
        <f t="shared" si="212"/>
        <v>93.57329021489673</v>
      </c>
    </row>
    <row r="262" spans="1:12" ht="20.25">
      <c r="A262" s="371"/>
      <c r="B262" s="338"/>
      <c r="C262" s="338"/>
      <c r="D262" s="338" t="s">
        <v>292</v>
      </c>
      <c r="E262" s="341">
        <f>SUMIFS(พรบ!$J:$J,พรบ!$G:$G,C260)</f>
        <v>0</v>
      </c>
      <c r="F262" s="341">
        <f>SUMIFS('rpt 1'!$AO:$AO,'rpt 1'!$E:$E,C260)</f>
        <v>0</v>
      </c>
      <c r="G262" s="341">
        <f>SUMIFS('rpt 1'!$AP:$AP,'rpt 1'!$E:$E,$C260)</f>
        <v>0</v>
      </c>
      <c r="H262" s="341">
        <f>SUMIFS('rpt 1'!$AQ:$AQ,'rpt 1'!$E:$E,$C260)</f>
        <v>0</v>
      </c>
      <c r="I262" s="341">
        <f>+G262+H262</f>
        <v>0</v>
      </c>
      <c r="J262" s="341">
        <v>0</v>
      </c>
      <c r="K262" s="341">
        <f t="shared" si="211"/>
        <v>0</v>
      </c>
      <c r="L262" s="341">
        <v>0</v>
      </c>
    </row>
    <row r="263" spans="1:12" ht="20.25">
      <c r="A263" s="369">
        <v>9</v>
      </c>
      <c r="B263" s="336" t="s">
        <v>253</v>
      </c>
      <c r="C263" s="336" t="s">
        <v>254</v>
      </c>
      <c r="D263" s="336" t="s">
        <v>290</v>
      </c>
      <c r="E263" s="339">
        <f>+E264+E265</f>
        <v>44446600</v>
      </c>
      <c r="F263" s="339">
        <f>+F264+F265</f>
        <v>42357500</v>
      </c>
      <c r="G263" s="339">
        <f t="shared" ref="G263" si="274">+G264+G265</f>
        <v>52168.2</v>
      </c>
      <c r="H263" s="339">
        <f t="shared" ref="H263" si="275">+H264+H265</f>
        <v>627528.77999999991</v>
      </c>
      <c r="I263" s="339">
        <f t="shared" ref="I263" si="276">+I264+I265</f>
        <v>679696.97999999986</v>
      </c>
      <c r="J263" s="339">
        <f t="shared" si="210"/>
        <v>1.5292440366642215</v>
      </c>
      <c r="K263" s="339">
        <f t="shared" si="211"/>
        <v>43766903.020000003</v>
      </c>
      <c r="L263" s="339">
        <f t="shared" si="212"/>
        <v>98.470755963335776</v>
      </c>
    </row>
    <row r="264" spans="1:12" ht="20.25">
      <c r="A264" s="370"/>
      <c r="B264" s="337"/>
      <c r="C264" s="337"/>
      <c r="D264" s="337" t="s">
        <v>291</v>
      </c>
      <c r="E264" s="340">
        <f>SUMIFS(พรบ!$I:$I,พรบ!$G:$G,C263)+SUMIFS(พรบ!$K:$K,พรบ!$G:$G,C263)-SUMIFS(พรบ!$L:$L,พรบ!$G:$G,C263)</f>
        <v>4132700</v>
      </c>
      <c r="F264" s="340">
        <f>SUMIFS('rpt 1'!$O:$O,'rpt 1'!$E:$E,C263)+SUMIFS('rpt 1'!$X:$X,'rpt 1'!$E:$E,C263)</f>
        <v>2043600</v>
      </c>
      <c r="G264" s="340">
        <f>SUMIFS('rpt 1'!$Q:$Q,'rpt 1'!$E:$E,$C263)+SUMIFS('rpt 1'!$Z:$Z,'rpt 1'!$E:$E,$C263)</f>
        <v>52168.2</v>
      </c>
      <c r="H264" s="340">
        <f>SUMIFS('rpt 1'!$R:$R,'rpt 1'!$E:$E,$C263)+SUMIFS('rpt 1'!$AA:$AA,'rpt 1'!$E:$E,$C263)</f>
        <v>627528.77999999991</v>
      </c>
      <c r="I264" s="340">
        <f>+G264+H264</f>
        <v>679696.97999999986</v>
      </c>
      <c r="J264" s="340">
        <f t="shared" ref="J264:J282" si="277">+I264*100/E264</f>
        <v>16.446801848670358</v>
      </c>
      <c r="K264" s="340">
        <f t="shared" ref="K264:K283" si="278">+E264-I264</f>
        <v>3453003.02</v>
      </c>
      <c r="L264" s="340">
        <f t="shared" ref="L264:L282" si="279">+K264*100/E264</f>
        <v>83.553198151329639</v>
      </c>
    </row>
    <row r="265" spans="1:12" ht="20.25">
      <c r="A265" s="371"/>
      <c r="B265" s="338"/>
      <c r="C265" s="338"/>
      <c r="D265" s="338" t="s">
        <v>292</v>
      </c>
      <c r="E265" s="341">
        <f>SUMIFS(พรบ!$J:$J,พรบ!$G:$G,C263)</f>
        <v>40313900</v>
      </c>
      <c r="F265" s="341">
        <f>SUMIFS('rpt 1'!$AO:$AO,'rpt 1'!$E:$E,C263)</f>
        <v>40313900</v>
      </c>
      <c r="G265" s="341">
        <f>SUMIFS('rpt 1'!$AP:$AP,'rpt 1'!$E:$E,$C263)</f>
        <v>0</v>
      </c>
      <c r="H265" s="341">
        <f>SUMIFS('rpt 1'!$AQ:$AQ,'rpt 1'!$E:$E,$C263)</f>
        <v>0</v>
      </c>
      <c r="I265" s="341">
        <f>+G265+H265</f>
        <v>0</v>
      </c>
      <c r="J265" s="341">
        <f t="shared" si="277"/>
        <v>0</v>
      </c>
      <c r="K265" s="341">
        <f t="shared" si="278"/>
        <v>40313900</v>
      </c>
      <c r="L265" s="341">
        <f t="shared" si="279"/>
        <v>100</v>
      </c>
    </row>
    <row r="266" spans="1:12" ht="20.25">
      <c r="A266" s="369">
        <v>10</v>
      </c>
      <c r="B266" s="336" t="s">
        <v>255</v>
      </c>
      <c r="C266" s="336" t="s">
        <v>256</v>
      </c>
      <c r="D266" s="336" t="s">
        <v>290</v>
      </c>
      <c r="E266" s="339">
        <f>+E267+E268</f>
        <v>48475300</v>
      </c>
      <c r="F266" s="339">
        <f>+F267+F268</f>
        <v>46331800</v>
      </c>
      <c r="G266" s="339">
        <f t="shared" ref="G266" si="280">+G267+G268</f>
        <v>594600</v>
      </c>
      <c r="H266" s="339">
        <f t="shared" ref="H266" si="281">+H267+H268</f>
        <v>368760</v>
      </c>
      <c r="I266" s="339">
        <f t="shared" ref="I266" si="282">+I267+I268</f>
        <v>963360</v>
      </c>
      <c r="J266" s="339">
        <f t="shared" si="277"/>
        <v>1.9873213781039003</v>
      </c>
      <c r="K266" s="339">
        <f t="shared" si="278"/>
        <v>47511940</v>
      </c>
      <c r="L266" s="339">
        <f t="shared" si="279"/>
        <v>98.0126786218961</v>
      </c>
    </row>
    <row r="267" spans="1:12" ht="20.25">
      <c r="A267" s="370"/>
      <c r="B267" s="337"/>
      <c r="C267" s="337"/>
      <c r="D267" s="337" t="s">
        <v>291</v>
      </c>
      <c r="E267" s="340">
        <f>SUMIFS(พรบ!$I:$I,พรบ!$G:$G,C266)+SUMIFS(พรบ!$K:$K,พรบ!$G:$G,C266)-SUMIFS(พรบ!$L:$L,พรบ!$G:$G,C266)</f>
        <v>4328300</v>
      </c>
      <c r="F267" s="340">
        <f>SUMIFS('rpt 1'!$O:$O,'rpt 1'!$E:$E,C266)+SUMIFS('rpt 1'!$X:$X,'rpt 1'!$E:$E,C266)</f>
        <v>2184800</v>
      </c>
      <c r="G267" s="340">
        <f>SUMIFS('rpt 1'!$Q:$Q,'rpt 1'!$E:$E,$C266)+SUMIFS('rpt 1'!$Z:$Z,'rpt 1'!$E:$E,$C266)</f>
        <v>594600</v>
      </c>
      <c r="H267" s="340">
        <f>SUMIFS('rpt 1'!$R:$R,'rpt 1'!$E:$E,$C266)+SUMIFS('rpt 1'!$AA:$AA,'rpt 1'!$E:$E,$C266)</f>
        <v>368760</v>
      </c>
      <c r="I267" s="340">
        <f>+G267+H267</f>
        <v>963360</v>
      </c>
      <c r="J267" s="340">
        <f t="shared" si="277"/>
        <v>22.257237252500982</v>
      </c>
      <c r="K267" s="340">
        <f t="shared" si="278"/>
        <v>3364940</v>
      </c>
      <c r="L267" s="340">
        <f t="shared" si="279"/>
        <v>77.742762747499015</v>
      </c>
    </row>
    <row r="268" spans="1:12" ht="20.25">
      <c r="A268" s="371"/>
      <c r="B268" s="338"/>
      <c r="C268" s="338"/>
      <c r="D268" s="338" t="s">
        <v>292</v>
      </c>
      <c r="E268" s="341">
        <f>SUMIFS(พรบ!$J:$J,พรบ!$G:$G,C266)</f>
        <v>44147000</v>
      </c>
      <c r="F268" s="341">
        <f>SUMIFS('rpt 1'!$AO:$AO,'rpt 1'!$E:$E,C266)</f>
        <v>44147000</v>
      </c>
      <c r="G268" s="341">
        <f>SUMIFS('rpt 1'!$AP:$AP,'rpt 1'!$E:$E,$C266)</f>
        <v>0</v>
      </c>
      <c r="H268" s="341">
        <f>SUMIFS('rpt 1'!$AQ:$AQ,'rpt 1'!$E:$E,$C266)</f>
        <v>0</v>
      </c>
      <c r="I268" s="341">
        <f>+G268+H268</f>
        <v>0</v>
      </c>
      <c r="J268" s="341">
        <f t="shared" si="277"/>
        <v>0</v>
      </c>
      <c r="K268" s="341">
        <f t="shared" si="278"/>
        <v>44147000</v>
      </c>
      <c r="L268" s="341">
        <f t="shared" si="279"/>
        <v>100</v>
      </c>
    </row>
    <row r="269" spans="1:12" ht="20.25">
      <c r="A269" s="369">
        <v>11</v>
      </c>
      <c r="B269" s="336" t="s">
        <v>257</v>
      </c>
      <c r="C269" s="336" t="s">
        <v>258</v>
      </c>
      <c r="D269" s="336" t="s">
        <v>290</v>
      </c>
      <c r="E269" s="339">
        <f>+E270+E271</f>
        <v>7206900</v>
      </c>
      <c r="F269" s="339">
        <f>+F270+F271</f>
        <v>4054200</v>
      </c>
      <c r="G269" s="339">
        <f t="shared" ref="G269" si="283">+G270+G271</f>
        <v>16769</v>
      </c>
      <c r="H269" s="339">
        <f t="shared" ref="H269" si="284">+H270+H271</f>
        <v>730840.65999999992</v>
      </c>
      <c r="I269" s="339">
        <f t="shared" ref="I269" si="285">+I270+I271</f>
        <v>747609.65999999992</v>
      </c>
      <c r="J269" s="339">
        <f t="shared" si="277"/>
        <v>10.373526204054446</v>
      </c>
      <c r="K269" s="339">
        <f t="shared" si="278"/>
        <v>6459290.3399999999</v>
      </c>
      <c r="L269" s="339">
        <f t="shared" si="279"/>
        <v>89.626473795945557</v>
      </c>
    </row>
    <row r="270" spans="1:12" ht="20.25">
      <c r="A270" s="370"/>
      <c r="B270" s="337"/>
      <c r="C270" s="337"/>
      <c r="D270" s="337" t="s">
        <v>291</v>
      </c>
      <c r="E270" s="340">
        <f>SUMIFS(พรบ!$I:$I,พรบ!$G:$G,C269)+SUMIFS(พรบ!$K:$K,พรบ!$G:$G,C269)-SUMIFS(พรบ!$L:$L,พรบ!$G:$G,C269)</f>
        <v>6352900</v>
      </c>
      <c r="F270" s="340">
        <f>SUMIFS('rpt 1'!$O:$O,'rpt 1'!$E:$E,C269)+SUMIFS('rpt 1'!$X:$X,'rpt 1'!$E:$E,C269)</f>
        <v>3200200</v>
      </c>
      <c r="G270" s="340">
        <f>SUMIFS('rpt 1'!$Q:$Q,'rpt 1'!$E:$E,$C269)+SUMIFS('rpt 1'!$Z:$Z,'rpt 1'!$E:$E,$C269)</f>
        <v>16769</v>
      </c>
      <c r="H270" s="340">
        <f>SUMIFS('rpt 1'!$R:$R,'rpt 1'!$E:$E,$C269)+SUMIFS('rpt 1'!$AA:$AA,'rpt 1'!$E:$E,$C269)</f>
        <v>730840.65999999992</v>
      </c>
      <c r="I270" s="340">
        <f>+G270+H270</f>
        <v>747609.65999999992</v>
      </c>
      <c r="J270" s="340">
        <f t="shared" si="277"/>
        <v>11.76800610744699</v>
      </c>
      <c r="K270" s="340">
        <f t="shared" si="278"/>
        <v>5605290.3399999999</v>
      </c>
      <c r="L270" s="340">
        <f t="shared" si="279"/>
        <v>88.231993892553007</v>
      </c>
    </row>
    <row r="271" spans="1:12" ht="20.25">
      <c r="A271" s="371"/>
      <c r="B271" s="338"/>
      <c r="C271" s="338"/>
      <c r="D271" s="338" t="s">
        <v>292</v>
      </c>
      <c r="E271" s="341">
        <f>SUMIFS(พรบ!$J:$J,พรบ!$G:$G,C269)</f>
        <v>854000</v>
      </c>
      <c r="F271" s="341">
        <f>SUMIFS('rpt 1'!$AO:$AO,'rpt 1'!$E:$E,C269)</f>
        <v>854000</v>
      </c>
      <c r="G271" s="341">
        <f>SUMIFS('rpt 1'!$AP:$AP,'rpt 1'!$E:$E,$C269)</f>
        <v>0</v>
      </c>
      <c r="H271" s="341">
        <f>SUMIFS('rpt 1'!$AQ:$AQ,'rpt 1'!$E:$E,$C269)</f>
        <v>0</v>
      </c>
      <c r="I271" s="341">
        <f>+G271+H271</f>
        <v>0</v>
      </c>
      <c r="J271" s="341">
        <f t="shared" si="277"/>
        <v>0</v>
      </c>
      <c r="K271" s="341">
        <f t="shared" si="278"/>
        <v>854000</v>
      </c>
      <c r="L271" s="341">
        <f t="shared" si="279"/>
        <v>100</v>
      </c>
    </row>
    <row r="272" spans="1:12" ht="20.25">
      <c r="A272" s="369">
        <v>12</v>
      </c>
      <c r="B272" s="336" t="s">
        <v>259</v>
      </c>
      <c r="C272" s="336" t="s">
        <v>260</v>
      </c>
      <c r="D272" s="336" t="s">
        <v>290</v>
      </c>
      <c r="E272" s="339">
        <f>+E273+E274</f>
        <v>34357600</v>
      </c>
      <c r="F272" s="339">
        <f>+F273+F274</f>
        <v>9015500</v>
      </c>
      <c r="G272" s="339">
        <f t="shared" ref="G272" si="286">+G273+G274</f>
        <v>545000</v>
      </c>
      <c r="H272" s="339">
        <f t="shared" ref="H272" si="287">+H273+H274</f>
        <v>1315566.96</v>
      </c>
      <c r="I272" s="339">
        <f t="shared" ref="I272" si="288">+I273+I274</f>
        <v>1860566.96</v>
      </c>
      <c r="J272" s="339">
        <f t="shared" si="277"/>
        <v>5.4152995552657925</v>
      </c>
      <c r="K272" s="339">
        <f t="shared" si="278"/>
        <v>32497033.039999999</v>
      </c>
      <c r="L272" s="339">
        <f t="shared" si="279"/>
        <v>94.58470044473421</v>
      </c>
    </row>
    <row r="273" spans="1:12" ht="20.25">
      <c r="A273" s="370"/>
      <c r="B273" s="337"/>
      <c r="C273" s="337"/>
      <c r="D273" s="337" t="s">
        <v>291</v>
      </c>
      <c r="E273" s="340">
        <f>SUMIFS(พรบ!$I:$I,พรบ!$G:$G,C272)+SUMIFS(พรบ!$K:$K,พรบ!$G:$G,C272)-SUMIFS(พรบ!$L:$L,พรบ!$G:$G,C272)</f>
        <v>34357600</v>
      </c>
      <c r="F273" s="340">
        <f>SUMIFS('rpt 1'!$O:$O,'rpt 1'!$E:$E,C272)+SUMIFS('rpt 1'!$X:$X,'rpt 1'!$E:$E,C272)</f>
        <v>9015500</v>
      </c>
      <c r="G273" s="340">
        <f>SUMIFS('rpt 1'!$Q:$Q,'rpt 1'!$E:$E,$C272)+SUMIFS('rpt 1'!$Z:$Z,'rpt 1'!$E:$E,$C272)</f>
        <v>545000</v>
      </c>
      <c r="H273" s="340">
        <f>SUMIFS('rpt 1'!$R:$R,'rpt 1'!$E:$E,$C272)+SUMIFS('rpt 1'!$AA:$AA,'rpt 1'!$E:$E,$C272)</f>
        <v>1315566.96</v>
      </c>
      <c r="I273" s="340">
        <f>+G273+H273</f>
        <v>1860566.96</v>
      </c>
      <c r="J273" s="340">
        <f t="shared" si="277"/>
        <v>5.4152995552657925</v>
      </c>
      <c r="K273" s="340">
        <f t="shared" si="278"/>
        <v>32497033.039999999</v>
      </c>
      <c r="L273" s="340">
        <f t="shared" si="279"/>
        <v>94.58470044473421</v>
      </c>
    </row>
    <row r="274" spans="1:12" ht="20.25">
      <c r="A274" s="371"/>
      <c r="B274" s="338"/>
      <c r="C274" s="338"/>
      <c r="D274" s="338" t="s">
        <v>292</v>
      </c>
      <c r="E274" s="341">
        <f>SUMIFS(พรบ!$J:$J,พรบ!$G:$G,C272)</f>
        <v>0</v>
      </c>
      <c r="F274" s="341">
        <f>SUMIFS('rpt 1'!$AO:$AO,'rpt 1'!$E:$E,C272)</f>
        <v>0</v>
      </c>
      <c r="G274" s="341">
        <f>SUMIFS('rpt 1'!$AP:$AP,'rpt 1'!$E:$E,$C272)</f>
        <v>0</v>
      </c>
      <c r="H274" s="341">
        <f>SUMIFS('rpt 1'!$AQ:$AQ,'rpt 1'!$E:$E,$C272)</f>
        <v>0</v>
      </c>
      <c r="I274" s="341">
        <f>+G274+H274</f>
        <v>0</v>
      </c>
      <c r="J274" s="341">
        <v>0</v>
      </c>
      <c r="K274" s="341">
        <f t="shared" si="278"/>
        <v>0</v>
      </c>
      <c r="L274" s="341">
        <v>0</v>
      </c>
    </row>
    <row r="275" spans="1:12" ht="20.25">
      <c r="A275" s="369">
        <v>13</v>
      </c>
      <c r="B275" s="336" t="s">
        <v>261</v>
      </c>
      <c r="C275" s="336" t="s">
        <v>262</v>
      </c>
      <c r="D275" s="336" t="s">
        <v>290</v>
      </c>
      <c r="E275" s="339">
        <f>+E276+E277</f>
        <v>48519000</v>
      </c>
      <c r="F275" s="339">
        <f>+F276+F277</f>
        <v>41127100</v>
      </c>
      <c r="G275" s="339">
        <f t="shared" ref="G275" si="289">+G276+G277</f>
        <v>77030</v>
      </c>
      <c r="H275" s="339">
        <f t="shared" ref="H275" si="290">+H276+H277</f>
        <v>2063592</v>
      </c>
      <c r="I275" s="339">
        <f t="shared" ref="I275" si="291">+I276+I277</f>
        <v>2140622</v>
      </c>
      <c r="J275" s="339">
        <f t="shared" si="277"/>
        <v>4.4119252251695213</v>
      </c>
      <c r="K275" s="339">
        <f t="shared" si="278"/>
        <v>46378378</v>
      </c>
      <c r="L275" s="339">
        <f t="shared" si="279"/>
        <v>95.588074774830474</v>
      </c>
    </row>
    <row r="276" spans="1:12" ht="20.25">
      <c r="A276" s="370"/>
      <c r="B276" s="337"/>
      <c r="C276" s="337"/>
      <c r="D276" s="337" t="s">
        <v>291</v>
      </c>
      <c r="E276" s="340">
        <f>SUMIFS(พรบ!$I:$I,พรบ!$G:$G,C275)+SUMIFS(พรบ!$K:$K,พรบ!$G:$G,C275)-SUMIFS(พรบ!$L:$L,พรบ!$G:$G,C275)</f>
        <v>17435300</v>
      </c>
      <c r="F276" s="340">
        <f>SUMIFS('rpt 1'!$O:$O,'rpt 1'!$E:$E,C275)+SUMIFS('rpt 1'!$X:$X,'rpt 1'!$E:$E,C275)</f>
        <v>10043400</v>
      </c>
      <c r="G276" s="340">
        <f>SUMIFS('rpt 1'!$Q:$Q,'rpt 1'!$E:$E,$C275)+SUMIFS('rpt 1'!$Z:$Z,'rpt 1'!$E:$E,$C275)</f>
        <v>77030</v>
      </c>
      <c r="H276" s="340">
        <f>SUMIFS('rpt 1'!$R:$R,'rpt 1'!$E:$E,$C275)+SUMIFS('rpt 1'!$AA:$AA,'rpt 1'!$E:$E,$C275)</f>
        <v>2063592</v>
      </c>
      <c r="I276" s="340">
        <f>+G276+H276</f>
        <v>2140622</v>
      </c>
      <c r="J276" s="340">
        <f t="shared" si="277"/>
        <v>12.277517450230279</v>
      </c>
      <c r="K276" s="340">
        <f t="shared" si="278"/>
        <v>15294678</v>
      </c>
      <c r="L276" s="340">
        <f t="shared" si="279"/>
        <v>87.722482549769722</v>
      </c>
    </row>
    <row r="277" spans="1:12" ht="20.25">
      <c r="A277" s="371"/>
      <c r="B277" s="338"/>
      <c r="C277" s="338"/>
      <c r="D277" s="338" t="s">
        <v>292</v>
      </c>
      <c r="E277" s="341">
        <f>SUMIFS(พรบ!$J:$J,พรบ!$G:$G,C275)</f>
        <v>31083700</v>
      </c>
      <c r="F277" s="341">
        <f>SUMIFS('rpt 1'!$AO:$AO,'rpt 1'!$E:$E,C275)</f>
        <v>31083700</v>
      </c>
      <c r="G277" s="341">
        <f>SUMIFS('rpt 1'!$AP:$AP,'rpt 1'!$E:$E,$C275)</f>
        <v>0</v>
      </c>
      <c r="H277" s="341">
        <f>SUMIFS('rpt 1'!$AQ:$AQ,'rpt 1'!$E:$E,$C275)</f>
        <v>0</v>
      </c>
      <c r="I277" s="341">
        <f>+G277+H277</f>
        <v>0</v>
      </c>
      <c r="J277" s="341">
        <f t="shared" si="277"/>
        <v>0</v>
      </c>
      <c r="K277" s="341">
        <f t="shared" si="278"/>
        <v>31083700</v>
      </c>
      <c r="L277" s="341">
        <f t="shared" si="279"/>
        <v>100</v>
      </c>
    </row>
    <row r="278" spans="1:12" ht="20.25">
      <c r="A278" s="369">
        <v>14</v>
      </c>
      <c r="B278" s="336" t="s">
        <v>263</v>
      </c>
      <c r="C278" s="336" t="s">
        <v>264</v>
      </c>
      <c r="D278" s="336" t="s">
        <v>290</v>
      </c>
      <c r="E278" s="339">
        <f>+E279+E280</f>
        <v>6423850</v>
      </c>
      <c r="F278" s="339">
        <f>+F279+F280</f>
        <v>1455150</v>
      </c>
      <c r="G278" s="339">
        <f t="shared" ref="G278" si="292">+G279+G280</f>
        <v>9000</v>
      </c>
      <c r="H278" s="339">
        <f t="shared" ref="H278" si="293">+H279+H280</f>
        <v>162400.14000000001</v>
      </c>
      <c r="I278" s="339">
        <f t="shared" ref="I278" si="294">+I279+I280</f>
        <v>171400.14</v>
      </c>
      <c r="J278" s="339">
        <f t="shared" si="277"/>
        <v>2.6681840329397479</v>
      </c>
      <c r="K278" s="339">
        <f t="shared" si="278"/>
        <v>6252449.8600000003</v>
      </c>
      <c r="L278" s="339">
        <f t="shared" si="279"/>
        <v>97.331815967060251</v>
      </c>
    </row>
    <row r="279" spans="1:12" ht="20.25">
      <c r="A279" s="370"/>
      <c r="B279" s="337"/>
      <c r="C279" s="337"/>
      <c r="D279" s="337" t="s">
        <v>291</v>
      </c>
      <c r="E279" s="340">
        <f>SUMIFS(พรบ!$I:$I,พรบ!$G:$G,C278)+SUMIFS(พรบ!$K:$K,พรบ!$G:$G,C278)-SUMIFS(พรบ!$L:$L,พรบ!$G:$G,C278)</f>
        <v>6423850</v>
      </c>
      <c r="F279" s="340">
        <f>SUMIFS('rpt 1'!$O:$O,'rpt 1'!$E:$E,C278)+SUMIFS('rpt 1'!$X:$X,'rpt 1'!$E:$E,C278)</f>
        <v>1455150</v>
      </c>
      <c r="G279" s="340">
        <f>SUMIFS('rpt 1'!$Q:$Q,'rpt 1'!$E:$E,$C278)+SUMIFS('rpt 1'!$Z:$Z,'rpt 1'!$E:$E,$C278)</f>
        <v>9000</v>
      </c>
      <c r="H279" s="340">
        <f>SUMIFS('rpt 1'!$R:$R,'rpt 1'!$E:$E,$C278)+SUMIFS('rpt 1'!$AA:$AA,'rpt 1'!$E:$E,$C278)</f>
        <v>162400.14000000001</v>
      </c>
      <c r="I279" s="340">
        <f>+G279+H279</f>
        <v>171400.14</v>
      </c>
      <c r="J279" s="340">
        <f t="shared" si="277"/>
        <v>2.6681840329397479</v>
      </c>
      <c r="K279" s="340">
        <f t="shared" si="278"/>
        <v>6252449.8600000003</v>
      </c>
      <c r="L279" s="340">
        <f t="shared" si="279"/>
        <v>97.331815967060251</v>
      </c>
    </row>
    <row r="280" spans="1:12" ht="20.25">
      <c r="A280" s="371"/>
      <c r="B280" s="338"/>
      <c r="C280" s="338"/>
      <c r="D280" s="338" t="s">
        <v>292</v>
      </c>
      <c r="E280" s="341">
        <f>SUMIFS(พรบ!$J:$J,พรบ!$G:$G,C278)</f>
        <v>0</v>
      </c>
      <c r="F280" s="341">
        <f>SUMIFS('rpt 1'!$AO:$AO,'rpt 1'!$E:$E,C278)</f>
        <v>0</v>
      </c>
      <c r="G280" s="341">
        <f>SUMIFS('rpt 1'!$AP:$AP,'rpt 1'!$E:$E,$C278)</f>
        <v>0</v>
      </c>
      <c r="H280" s="341">
        <f>SUMIFS('rpt 1'!$AQ:$AQ,'rpt 1'!$E:$E,$C278)</f>
        <v>0</v>
      </c>
      <c r="I280" s="341">
        <f>+G280+H280</f>
        <v>0</v>
      </c>
      <c r="J280" s="341">
        <v>0</v>
      </c>
      <c r="K280" s="341">
        <f t="shared" si="278"/>
        <v>0</v>
      </c>
      <c r="L280" s="341">
        <v>0</v>
      </c>
    </row>
    <row r="281" spans="1:12" ht="20.25">
      <c r="A281" s="369">
        <v>15</v>
      </c>
      <c r="B281" s="336" t="s">
        <v>265</v>
      </c>
      <c r="C281" s="336" t="s">
        <v>266</v>
      </c>
      <c r="D281" s="336" t="s">
        <v>290</v>
      </c>
      <c r="E281" s="339">
        <f>+E282+E283</f>
        <v>783091957</v>
      </c>
      <c r="F281" s="339">
        <f>+F282+F283</f>
        <v>381547697</v>
      </c>
      <c r="G281" s="339">
        <f t="shared" ref="G281" si="295">+G282+G283</f>
        <v>17220</v>
      </c>
      <c r="H281" s="339">
        <f t="shared" ref="H281" si="296">+H282+H283</f>
        <v>122474627.56</v>
      </c>
      <c r="I281" s="339">
        <f t="shared" ref="I281" si="297">+I282+I283</f>
        <v>122491847.56</v>
      </c>
      <c r="J281" s="339">
        <f t="shared" si="277"/>
        <v>15.642077084952106</v>
      </c>
      <c r="K281" s="339">
        <f t="shared" si="278"/>
        <v>660600109.44000006</v>
      </c>
      <c r="L281" s="339">
        <f t="shared" si="279"/>
        <v>84.357922915047908</v>
      </c>
    </row>
    <row r="282" spans="1:12" ht="20.25">
      <c r="A282" s="370"/>
      <c r="B282" s="337"/>
      <c r="C282" s="337"/>
      <c r="D282" s="337" t="s">
        <v>291</v>
      </c>
      <c r="E282" s="340">
        <f>SUMIFS(พรบ!$I:$I,พรบ!$G:$G,C281)+SUMIFS(พรบ!$K:$K,พรบ!$G:$G,C281)-SUMIFS(พรบ!$L:$L,พรบ!$G:$G,C281)</f>
        <v>783091957</v>
      </c>
      <c r="F282" s="340">
        <f>SUMIFS('rpt 1'!$O:$O,'rpt 1'!$E:$E,C281)+SUMIFS('rpt 1'!$X:$X,'rpt 1'!$E:$E,C281)</f>
        <v>381547697</v>
      </c>
      <c r="G282" s="340">
        <f>SUMIFS('rpt 1'!$Q:$Q,'rpt 1'!$E:$E,$C281)+SUMIFS('rpt 1'!$Z:$Z,'rpt 1'!$E:$E,$C281)</f>
        <v>17220</v>
      </c>
      <c r="H282" s="340">
        <f>SUMIFS('rpt 1'!$R:$R,'rpt 1'!$E:$E,$C281)+SUMIFS('rpt 1'!$AA:$AA,'rpt 1'!$E:$E,$C281)</f>
        <v>122474627.56</v>
      </c>
      <c r="I282" s="340">
        <f>+G282+H282</f>
        <v>122491847.56</v>
      </c>
      <c r="J282" s="340">
        <f t="shared" si="277"/>
        <v>15.642077084952106</v>
      </c>
      <c r="K282" s="340">
        <f t="shared" si="278"/>
        <v>660600109.44000006</v>
      </c>
      <c r="L282" s="340">
        <f t="shared" si="279"/>
        <v>84.357922915047908</v>
      </c>
    </row>
    <row r="283" spans="1:12" ht="20.25">
      <c r="A283" s="371"/>
      <c r="B283" s="338"/>
      <c r="C283" s="338"/>
      <c r="D283" s="338" t="s">
        <v>292</v>
      </c>
      <c r="E283" s="341">
        <f>SUMIFS(พรบ!$J:$J,พรบ!$G:$G,C281)</f>
        <v>0</v>
      </c>
      <c r="F283" s="341">
        <f>SUMIFS('rpt 1'!$AO:$AO,'rpt 1'!$E:$E,C281)</f>
        <v>0</v>
      </c>
      <c r="G283" s="341">
        <f>SUMIFS('rpt 1'!$AP:$AP,'rpt 1'!$E:$E,$C281)</f>
        <v>0</v>
      </c>
      <c r="H283" s="341">
        <f>SUMIFS('rpt 1'!$AQ:$AQ,'rpt 1'!$E:$E,$C281)</f>
        <v>0</v>
      </c>
      <c r="I283" s="341">
        <f>+G283+H283</f>
        <v>0</v>
      </c>
      <c r="J283" s="341">
        <v>0</v>
      </c>
      <c r="K283" s="341">
        <f t="shared" si="278"/>
        <v>0</v>
      </c>
      <c r="L283" s="341">
        <v>0</v>
      </c>
    </row>
  </sheetData>
  <autoFilter ref="B2:L283"/>
  <mergeCells count="11">
    <mergeCell ref="A5:C7"/>
    <mergeCell ref="A8:C10"/>
    <mergeCell ref="A236:C238"/>
    <mergeCell ref="A191:C193"/>
    <mergeCell ref="A137:C139"/>
    <mergeCell ref="A74:C76"/>
    <mergeCell ref="D2:D4"/>
    <mergeCell ref="E2:E3"/>
    <mergeCell ref="C2:C4"/>
    <mergeCell ref="B2:B4"/>
    <mergeCell ref="A2:A4"/>
  </mergeCells>
  <conditionalFormatting sqref="J11:J71 J77:J134 J140:J188 J194:J233 J239:J281">
    <cfRule type="cellIs" dxfId="62" priority="5" operator="lessThan">
      <formula>21</formula>
    </cfRule>
    <cfRule type="cellIs" dxfId="61" priority="6" operator="greaterThan">
      <formula>21</formula>
    </cfRule>
    <cfRule type="cellIs" dxfId="60" priority="28" operator="greaterThan">
      <formula>22</formula>
    </cfRule>
    <cfRule type="cellIs" dxfId="59" priority="29" operator="lessThan">
      <formula>21</formula>
    </cfRule>
    <cfRule type="cellIs" dxfId="58" priority="30" operator="greaterThan">
      <formula>21</formula>
    </cfRule>
  </conditionalFormatting>
  <conditionalFormatting sqref="J12 J15 J18 J21 J24 J27 J30 J33 J36 J39 J42 J45 J48 J51 J54 J57 J60 J63 J66 J69 J72 J78 J81 J84 J87 J90 J93 J96 J99 J102 J105 J108 J111 J114 J117 J120 J123 J126 J129 J132 J135 J141 J144 J147 J150 J153 J156 J159 J162 J165 J168 J171 J174 J177 J180 J183 J186 J189 J195 J198 J201 J204 J207 J210 J213 J216 J219 J222 J225 J228 J231 J234 J240 J243 J246 J249 J252 J255 J258 J261 J264 J267 J270 J273 J276 J279 J282">
    <cfRule type="cellIs" dxfId="57" priority="3" operator="lessThan">
      <formula>24</formula>
    </cfRule>
    <cfRule type="cellIs" dxfId="56" priority="4" operator="greaterThan">
      <formula>24</formula>
    </cfRule>
    <cfRule type="cellIs" dxfId="55" priority="10" operator="equal">
      <formula>24</formula>
    </cfRule>
    <cfRule type="cellIs" dxfId="54" priority="11" operator="lessThan">
      <formula>24</formula>
    </cfRule>
    <cfRule type="cellIs" dxfId="53" priority="12" operator="greaterThan">
      <formula>24</formula>
    </cfRule>
    <cfRule type="cellIs" dxfId="52" priority="22" operator="equal">
      <formula>24</formula>
    </cfRule>
    <cfRule type="cellIs" dxfId="51" priority="26" operator="lessThan">
      <formula>24</formula>
    </cfRule>
    <cfRule type="cellIs" dxfId="50" priority="27" operator="greaterThan">
      <formula>24</formula>
    </cfRule>
  </conditionalFormatting>
  <conditionalFormatting sqref="J13 J16 J19 J22 J25 J28 J31 J34 J37 J40 J43 J46 J49 J52 J55 J58 J61 J64 J67 J70 J73 J79 J82 J85 J88 J91 J94 J97 J100 J103 J106 J109 J112 J115 J118 J121 J124 J127 J130 J133 J136 J142 J145 J148 J151 J154 J157 J160 J163 J166 J169 J172 J175 J178 J181 J184 J187 J190 J196 J199 J202 J205 J208 J211 J214 J217 J220 J223 J226 J229 J232 J235 J241 J244 J247 J250 J253 J256 J259 J262 J265 J268 J271 J274 J277 J280 J283">
    <cfRule type="cellIs" dxfId="49" priority="1" operator="lessThan">
      <formula>13</formula>
    </cfRule>
    <cfRule type="cellIs" dxfId="48" priority="2" operator="greaterThan">
      <formula>13</formula>
    </cfRule>
    <cfRule type="cellIs" dxfId="47" priority="20" operator="equal">
      <formula>13</formula>
    </cfRule>
    <cfRule type="cellIs" dxfId="46" priority="21" operator="equal">
      <formula>13</formula>
    </cfRule>
    <cfRule type="cellIs" dxfId="45" priority="24" operator="lessThan">
      <formula>13</formula>
    </cfRule>
    <cfRule type="cellIs" dxfId="44" priority="25" operator="greaterThan">
      <formula>13</formula>
    </cfRule>
  </conditionalFormatting>
  <conditionalFormatting sqref="J11 J14 J17 J20 J23 J26 J29 J32 J35 J38 J41 J44 J47 J50 J53 J56 J59 J62 J65 J68 J71 J77 J80 J83 J86 J89 J92 J95 J98 J101 J104 J107 J110 J113 J116 J119 J122 J125 J128 J131 J134 J140 J143 J146 J149 J152 J155 J158 J161 J164 J167 J170 J173 J176 J179 J182 J185 J188 J194 J197 J200 J203 J206 J209 J212 J215 J218 J221 J224 J227 J230 J233 J239 J242 J245 J248 J251 J254 J257 J260 J263 J266 J269 J272 J275 J278 J281">
    <cfRule type="cellIs" dxfId="43" priority="18" operator="equal">
      <formula>21</formula>
    </cfRule>
    <cfRule type="cellIs" dxfId="42" priority="23" operator="equal">
      <formula>21</formula>
    </cfRule>
  </conditionalFormatting>
  <conditionalFormatting sqref="J12:J72 J78:J135 J141:J189 J195:J234 J240:J282">
    <cfRule type="cellIs" dxfId="41" priority="19" operator="equal">
      <formula>24</formula>
    </cfRule>
  </conditionalFormatting>
  <conditionalFormatting sqref="J11 J14 J17 J20 J23 J26 J29 J32 J35 J38 J41 J44 J47 J50 J53 J56 J59 J62 J65 J68 J71">
    <cfRule type="cellIs" dxfId="40" priority="16" operator="greaterThan">
      <formula>21</formula>
    </cfRule>
    <cfRule type="cellIs" dxfId="39" priority="17" operator="lessThan">
      <formula>21</formula>
    </cfRule>
  </conditionalFormatting>
  <conditionalFormatting sqref="J77 J80 J83 J86 J89 J92 J95 J98 J101 J104 J107 J110 J113 J116 J119 J122 J125 J128 J131 J134 J140 J143 J146 J149 J152 J155 J158 J161 J164 J167 J170 J173 J176 J179 J182 J185 J188 J194 J197 J200 J203 J206 J209 J212 J215 J218 J221 J224 J227 J230 J233 J239 J242 J245 J248 J251 J254 J257 J260 J263 J266 J269 J272 J275 J278 J281">
    <cfRule type="cellIs" dxfId="38" priority="13" operator="equal">
      <formula>21</formula>
    </cfRule>
    <cfRule type="cellIs" dxfId="37" priority="14" operator="lessThan">
      <formula>21</formula>
    </cfRule>
    <cfRule type="cellIs" dxfId="36" priority="15" operator="greaterThan">
      <formula>21</formula>
    </cfRule>
  </conditionalFormatting>
  <conditionalFormatting sqref="J13:J73 J79:J136 J142:J190 J196:J235 J241:J283">
    <cfRule type="cellIs" dxfId="35" priority="7" operator="equal">
      <formula>13</formula>
    </cfRule>
    <cfRule type="cellIs" dxfId="34" priority="8" operator="lessThan">
      <formula>13</formula>
    </cfRule>
    <cfRule type="cellIs" dxfId="33" priority="9" operator="greaterThan">
      <formula>13</formula>
    </cfRule>
  </conditionalFormatting>
  <pageMargins left="0.31496062992125984" right="0.15748031496062992" top="0.39370078740157483" bottom="0.31496062992125984" header="0.31496062992125984" footer="0.15748031496062992"/>
  <pageSetup paperSize="9" scale="80" orientation="landscape" horizontalDpi="180" verticalDpi="180" r:id="rId1"/>
  <rowBreaks count="12" manualBreakCount="12">
    <brk id="28" max="16383" man="1"/>
    <brk id="52" max="16383" man="1"/>
    <brk id="73" max="16383" man="1"/>
    <brk id="97" max="16383" man="1"/>
    <brk id="109" max="16383" man="1"/>
    <brk id="133" max="16383" man="1"/>
    <brk id="157" max="16383" man="1"/>
    <brk id="181" max="16383" man="1"/>
    <brk id="205" max="16383" man="1"/>
    <brk id="229" max="16383" man="1"/>
    <brk id="253" max="16383" man="1"/>
    <brk id="277" max="16383" man="1"/>
  </rowBreaks>
</worksheet>
</file>

<file path=xl/worksheets/sheet5.xml><?xml version="1.0" encoding="utf-8"?>
<worksheet xmlns="http://schemas.openxmlformats.org/spreadsheetml/2006/main" xmlns:r="http://schemas.openxmlformats.org/officeDocument/2006/relationships">
  <dimension ref="A1:L93"/>
  <sheetViews>
    <sheetView workbookViewId="0">
      <selection activeCell="G44" sqref="G44"/>
    </sheetView>
  </sheetViews>
  <sheetFormatPr defaultColWidth="9.125" defaultRowHeight="18"/>
  <cols>
    <col min="1" max="1" width="6.625" style="366" bestFit="1" customWidth="1"/>
    <col min="2" max="2" width="17.5" style="1" customWidth="1"/>
    <col min="3" max="3" width="13.625" style="1" customWidth="1"/>
    <col min="4" max="4" width="12.875" style="95" bestFit="1" customWidth="1"/>
    <col min="5" max="5" width="17.5" style="335" customWidth="1"/>
    <col min="6" max="6" width="16" style="95" bestFit="1" customWidth="1"/>
    <col min="7" max="7" width="15.375" style="95" bestFit="1" customWidth="1"/>
    <col min="8" max="8" width="16.125" style="95" bestFit="1" customWidth="1"/>
    <col min="9" max="9" width="16.375" style="95" bestFit="1" customWidth="1"/>
    <col min="10" max="10" width="8.25" style="95" bestFit="1" customWidth="1"/>
    <col min="11" max="11" width="17" style="95" bestFit="1" customWidth="1"/>
    <col min="12" max="12" width="8.25" style="95" bestFit="1" customWidth="1"/>
    <col min="13" max="16384" width="9.125" style="95"/>
  </cols>
  <sheetData>
    <row r="1" spans="1:12" ht="23.25">
      <c r="B1" s="365" t="s">
        <v>490</v>
      </c>
    </row>
    <row r="2" spans="1:12" ht="20.25">
      <c r="A2" s="377" t="s">
        <v>492</v>
      </c>
      <c r="B2" s="380" t="s">
        <v>486</v>
      </c>
      <c r="C2" s="380" t="s">
        <v>10</v>
      </c>
      <c r="D2" s="377" t="s">
        <v>293</v>
      </c>
      <c r="E2" s="378" t="s">
        <v>294</v>
      </c>
      <c r="F2" s="15" t="s">
        <v>2</v>
      </c>
      <c r="G2" s="16"/>
      <c r="H2" s="16"/>
      <c r="I2" s="16"/>
      <c r="J2" s="16"/>
      <c r="K2" s="16"/>
      <c r="L2" s="17"/>
    </row>
    <row r="3" spans="1:12" ht="20.25">
      <c r="A3" s="377"/>
      <c r="B3" s="380"/>
      <c r="C3" s="380"/>
      <c r="D3" s="377"/>
      <c r="E3" s="379"/>
      <c r="F3" s="34" t="s">
        <v>8</v>
      </c>
      <c r="G3" s="34" t="s">
        <v>11</v>
      </c>
      <c r="H3" s="34" t="s">
        <v>12</v>
      </c>
      <c r="I3" s="35" t="s">
        <v>13</v>
      </c>
      <c r="J3" s="36"/>
      <c r="K3" s="35" t="s">
        <v>14</v>
      </c>
      <c r="L3" s="36"/>
    </row>
    <row r="4" spans="1:12" ht="20.25">
      <c r="A4" s="377"/>
      <c r="B4" s="380"/>
      <c r="C4" s="380"/>
      <c r="D4" s="377"/>
      <c r="E4" s="334" t="s">
        <v>15</v>
      </c>
      <c r="F4" s="43" t="s">
        <v>15</v>
      </c>
      <c r="G4" s="43" t="s">
        <v>15</v>
      </c>
      <c r="H4" s="43" t="s">
        <v>15</v>
      </c>
      <c r="I4" s="43" t="s">
        <v>15</v>
      </c>
      <c r="J4" s="43" t="s">
        <v>16</v>
      </c>
      <c r="K4" s="43" t="s">
        <v>15</v>
      </c>
      <c r="L4" s="43" t="s">
        <v>16</v>
      </c>
    </row>
    <row r="5" spans="1:12" ht="43.5" customHeight="1">
      <c r="A5" s="387" t="s">
        <v>2</v>
      </c>
      <c r="B5" s="388"/>
      <c r="C5" s="389"/>
      <c r="D5" s="364" t="s">
        <v>292</v>
      </c>
      <c r="E5" s="355">
        <v>173819700</v>
      </c>
      <c r="F5" s="355">
        <v>173819700</v>
      </c>
      <c r="G5" s="355">
        <v>889920</v>
      </c>
      <c r="H5" s="355">
        <v>3733790</v>
      </c>
      <c r="I5" s="355">
        <v>4623710</v>
      </c>
      <c r="J5" s="355">
        <v>2.6600609712247807</v>
      </c>
      <c r="K5" s="355">
        <v>169195990</v>
      </c>
      <c r="L5" s="355">
        <v>97.33993902877522</v>
      </c>
    </row>
    <row r="6" spans="1:12" ht="20.25">
      <c r="A6" s="369">
        <v>1</v>
      </c>
      <c r="B6" s="336" t="s">
        <v>22</v>
      </c>
      <c r="C6" s="336" t="s">
        <v>24</v>
      </c>
      <c r="D6" s="338" t="s">
        <v>292</v>
      </c>
      <c r="E6" s="341">
        <v>53200</v>
      </c>
      <c r="F6" s="341">
        <v>53200</v>
      </c>
      <c r="G6" s="341">
        <v>0</v>
      </c>
      <c r="H6" s="341">
        <v>53200</v>
      </c>
      <c r="I6" s="341">
        <v>53200</v>
      </c>
      <c r="J6" s="341">
        <v>100</v>
      </c>
      <c r="K6" s="341">
        <v>0</v>
      </c>
      <c r="L6" s="341">
        <v>0</v>
      </c>
    </row>
    <row r="7" spans="1:12" ht="20.25">
      <c r="A7" s="369">
        <v>2</v>
      </c>
      <c r="B7" s="336" t="s">
        <v>43</v>
      </c>
      <c r="C7" s="336" t="s">
        <v>45</v>
      </c>
      <c r="D7" s="338" t="s">
        <v>292</v>
      </c>
      <c r="E7" s="341">
        <v>147000</v>
      </c>
      <c r="F7" s="341">
        <v>147000</v>
      </c>
      <c r="G7" s="341">
        <v>0</v>
      </c>
      <c r="H7" s="341">
        <v>147000</v>
      </c>
      <c r="I7" s="341">
        <v>147000</v>
      </c>
      <c r="J7" s="341">
        <v>100</v>
      </c>
      <c r="K7" s="341">
        <v>0</v>
      </c>
      <c r="L7" s="341">
        <v>0</v>
      </c>
    </row>
    <row r="8" spans="1:12" ht="20.25">
      <c r="A8" s="369">
        <v>3</v>
      </c>
      <c r="B8" s="336" t="s">
        <v>58</v>
      </c>
      <c r="C8" s="336" t="s">
        <v>60</v>
      </c>
      <c r="D8" s="338" t="s">
        <v>292</v>
      </c>
      <c r="E8" s="341">
        <v>37800</v>
      </c>
      <c r="F8" s="341">
        <v>37800</v>
      </c>
      <c r="G8" s="341">
        <v>0</v>
      </c>
      <c r="H8" s="341">
        <v>37800</v>
      </c>
      <c r="I8" s="341">
        <v>37800</v>
      </c>
      <c r="J8" s="341">
        <v>100</v>
      </c>
      <c r="K8" s="341">
        <v>0</v>
      </c>
      <c r="L8" s="341">
        <v>0</v>
      </c>
    </row>
    <row r="9" spans="1:12" ht="20.25">
      <c r="A9" s="369">
        <v>4</v>
      </c>
      <c r="B9" s="336" t="s">
        <v>61</v>
      </c>
      <c r="C9" s="336" t="s">
        <v>63</v>
      </c>
      <c r="D9" s="338" t="s">
        <v>292</v>
      </c>
      <c r="E9" s="341">
        <v>195000</v>
      </c>
      <c r="F9" s="341">
        <v>195000</v>
      </c>
      <c r="G9" s="341">
        <v>0</v>
      </c>
      <c r="H9" s="341">
        <v>195000</v>
      </c>
      <c r="I9" s="341">
        <v>195000</v>
      </c>
      <c r="J9" s="341">
        <v>100</v>
      </c>
      <c r="K9" s="341">
        <v>0</v>
      </c>
      <c r="L9" s="341">
        <v>0</v>
      </c>
    </row>
    <row r="10" spans="1:12" ht="20.25">
      <c r="A10" s="369">
        <v>5</v>
      </c>
      <c r="B10" s="336" t="s">
        <v>79</v>
      </c>
      <c r="C10" s="336" t="s">
        <v>81</v>
      </c>
      <c r="D10" s="338" t="s">
        <v>292</v>
      </c>
      <c r="E10" s="341">
        <v>147000</v>
      </c>
      <c r="F10" s="341">
        <v>147000</v>
      </c>
      <c r="G10" s="341">
        <v>0</v>
      </c>
      <c r="H10" s="341">
        <v>147000</v>
      </c>
      <c r="I10" s="341">
        <v>147000</v>
      </c>
      <c r="J10" s="341">
        <v>100</v>
      </c>
      <c r="K10" s="341">
        <v>0</v>
      </c>
      <c r="L10" s="341">
        <v>0</v>
      </c>
    </row>
    <row r="11" spans="1:12" ht="20.25">
      <c r="A11" s="369">
        <v>6</v>
      </c>
      <c r="B11" s="336" t="s">
        <v>130</v>
      </c>
      <c r="C11" s="336" t="s">
        <v>132</v>
      </c>
      <c r="D11" s="338" t="s">
        <v>292</v>
      </c>
      <c r="E11" s="341">
        <v>37800</v>
      </c>
      <c r="F11" s="341">
        <v>37800</v>
      </c>
      <c r="G11" s="341">
        <v>0</v>
      </c>
      <c r="H11" s="341">
        <v>37800</v>
      </c>
      <c r="I11" s="341">
        <v>37800</v>
      </c>
      <c r="J11" s="341">
        <v>100</v>
      </c>
      <c r="K11" s="341">
        <v>0</v>
      </c>
      <c r="L11" s="341">
        <v>0</v>
      </c>
    </row>
    <row r="12" spans="1:12" ht="20.25">
      <c r="A12" s="369">
        <v>7</v>
      </c>
      <c r="B12" s="336" t="s">
        <v>166</v>
      </c>
      <c r="C12" s="336" t="s">
        <v>168</v>
      </c>
      <c r="D12" s="338" t="s">
        <v>292</v>
      </c>
      <c r="E12" s="341">
        <v>47800</v>
      </c>
      <c r="F12" s="341">
        <v>47800</v>
      </c>
      <c r="G12" s="341">
        <v>0</v>
      </c>
      <c r="H12" s="341">
        <v>47800</v>
      </c>
      <c r="I12" s="341">
        <v>47800</v>
      </c>
      <c r="J12" s="341">
        <v>100</v>
      </c>
      <c r="K12" s="341">
        <v>0</v>
      </c>
      <c r="L12" s="341">
        <v>0</v>
      </c>
    </row>
    <row r="13" spans="1:12" ht="20.25">
      <c r="A13" s="369">
        <v>8</v>
      </c>
      <c r="B13" s="336" t="s">
        <v>187</v>
      </c>
      <c r="C13" s="336" t="s">
        <v>189</v>
      </c>
      <c r="D13" s="338" t="s">
        <v>292</v>
      </c>
      <c r="E13" s="341">
        <v>75600</v>
      </c>
      <c r="F13" s="341">
        <v>75600</v>
      </c>
      <c r="G13" s="341">
        <v>0</v>
      </c>
      <c r="H13" s="341">
        <v>75600</v>
      </c>
      <c r="I13" s="341">
        <v>75600</v>
      </c>
      <c r="J13" s="341">
        <v>100</v>
      </c>
      <c r="K13" s="341">
        <v>0</v>
      </c>
      <c r="L13" s="341">
        <v>0</v>
      </c>
    </row>
    <row r="14" spans="1:12" ht="20.25">
      <c r="A14" s="369">
        <v>9</v>
      </c>
      <c r="B14" s="336" t="s">
        <v>190</v>
      </c>
      <c r="C14" s="336" t="s">
        <v>192</v>
      </c>
      <c r="D14" s="338" t="s">
        <v>292</v>
      </c>
      <c r="E14" s="341">
        <v>233300</v>
      </c>
      <c r="F14" s="341">
        <v>233300</v>
      </c>
      <c r="G14" s="341">
        <v>0</v>
      </c>
      <c r="H14" s="341">
        <v>233300</v>
      </c>
      <c r="I14" s="341">
        <v>233300</v>
      </c>
      <c r="J14" s="341">
        <v>100</v>
      </c>
      <c r="K14" s="341">
        <v>0</v>
      </c>
      <c r="L14" s="341">
        <v>0</v>
      </c>
    </row>
    <row r="15" spans="1:12" ht="20.25">
      <c r="A15" s="369">
        <v>10</v>
      </c>
      <c r="B15" s="336" t="s">
        <v>199</v>
      </c>
      <c r="C15" s="336" t="s">
        <v>201</v>
      </c>
      <c r="D15" s="338" t="s">
        <v>292</v>
      </c>
      <c r="E15" s="341">
        <v>174200</v>
      </c>
      <c r="F15" s="341">
        <v>174200</v>
      </c>
      <c r="G15" s="341">
        <v>0</v>
      </c>
      <c r="H15" s="341">
        <v>174200</v>
      </c>
      <c r="I15" s="341">
        <v>174200</v>
      </c>
      <c r="J15" s="341">
        <v>100</v>
      </c>
      <c r="K15" s="341">
        <v>0</v>
      </c>
      <c r="L15" s="341">
        <v>0</v>
      </c>
    </row>
    <row r="16" spans="1:12" ht="20.25">
      <c r="A16" s="369">
        <v>11</v>
      </c>
      <c r="B16" s="336" t="s">
        <v>217</v>
      </c>
      <c r="C16" s="336" t="s">
        <v>219</v>
      </c>
      <c r="D16" s="338" t="s">
        <v>292</v>
      </c>
      <c r="E16" s="341">
        <v>169000</v>
      </c>
      <c r="F16" s="341">
        <v>169000</v>
      </c>
      <c r="G16" s="341">
        <v>0</v>
      </c>
      <c r="H16" s="341">
        <v>169000</v>
      </c>
      <c r="I16" s="341">
        <v>169000</v>
      </c>
      <c r="J16" s="341">
        <v>100</v>
      </c>
      <c r="K16" s="341">
        <v>0</v>
      </c>
      <c r="L16" s="341">
        <v>0</v>
      </c>
    </row>
    <row r="17" spans="1:12" ht="20.25">
      <c r="A17" s="369">
        <v>12</v>
      </c>
      <c r="B17" s="336" t="s">
        <v>229</v>
      </c>
      <c r="C17" s="336" t="s">
        <v>231</v>
      </c>
      <c r="D17" s="338" t="s">
        <v>292</v>
      </c>
      <c r="E17" s="341">
        <v>195000</v>
      </c>
      <c r="F17" s="341">
        <v>195000</v>
      </c>
      <c r="G17" s="341">
        <v>48000</v>
      </c>
      <c r="H17" s="341">
        <v>147000</v>
      </c>
      <c r="I17" s="341">
        <v>195000</v>
      </c>
      <c r="J17" s="341">
        <v>100</v>
      </c>
      <c r="K17" s="341">
        <v>0</v>
      </c>
      <c r="L17" s="341">
        <v>0</v>
      </c>
    </row>
    <row r="18" spans="1:12" ht="20.25">
      <c r="A18" s="369">
        <v>13</v>
      </c>
      <c r="B18" s="336" t="s">
        <v>127</v>
      </c>
      <c r="C18" s="336" t="s">
        <v>129</v>
      </c>
      <c r="D18" s="338" t="s">
        <v>292</v>
      </c>
      <c r="E18" s="341">
        <v>186000</v>
      </c>
      <c r="F18" s="341">
        <v>186000</v>
      </c>
      <c r="G18" s="341">
        <v>0</v>
      </c>
      <c r="H18" s="341">
        <v>184000</v>
      </c>
      <c r="I18" s="341">
        <v>184000</v>
      </c>
      <c r="J18" s="341">
        <v>98.924731182795696</v>
      </c>
      <c r="K18" s="341">
        <v>2000</v>
      </c>
      <c r="L18" s="341">
        <v>1.075268817204301</v>
      </c>
    </row>
    <row r="19" spans="1:12" ht="20.25">
      <c r="A19" s="369">
        <v>14</v>
      </c>
      <c r="B19" s="336" t="s">
        <v>25</v>
      </c>
      <c r="C19" s="336" t="s">
        <v>27</v>
      </c>
      <c r="D19" s="338" t="s">
        <v>292</v>
      </c>
      <c r="E19" s="341">
        <v>147000</v>
      </c>
      <c r="F19" s="341">
        <v>147000</v>
      </c>
      <c r="G19" s="341">
        <v>0</v>
      </c>
      <c r="H19" s="341">
        <v>139000</v>
      </c>
      <c r="I19" s="341">
        <v>139000</v>
      </c>
      <c r="J19" s="341">
        <v>94.557823129251702</v>
      </c>
      <c r="K19" s="341">
        <v>8000</v>
      </c>
      <c r="L19" s="341">
        <v>5.4421768707482991</v>
      </c>
    </row>
    <row r="20" spans="1:12" ht="20.25">
      <c r="A20" s="369">
        <v>15</v>
      </c>
      <c r="B20" s="336" t="s">
        <v>34</v>
      </c>
      <c r="C20" s="336" t="s">
        <v>36</v>
      </c>
      <c r="D20" s="338" t="s">
        <v>292</v>
      </c>
      <c r="E20" s="341">
        <v>147000</v>
      </c>
      <c r="F20" s="341">
        <v>147000</v>
      </c>
      <c r="G20" s="341">
        <v>0</v>
      </c>
      <c r="H20" s="341">
        <v>139000</v>
      </c>
      <c r="I20" s="341">
        <v>139000</v>
      </c>
      <c r="J20" s="341">
        <v>94.557823129251702</v>
      </c>
      <c r="K20" s="341">
        <v>8000</v>
      </c>
      <c r="L20" s="341">
        <v>5.4421768707482991</v>
      </c>
    </row>
    <row r="21" spans="1:12" ht="20.25">
      <c r="A21" s="369">
        <v>16</v>
      </c>
      <c r="B21" s="336" t="s">
        <v>115</v>
      </c>
      <c r="C21" s="336" t="s">
        <v>117</v>
      </c>
      <c r="D21" s="338" t="s">
        <v>292</v>
      </c>
      <c r="E21" s="341">
        <v>147000</v>
      </c>
      <c r="F21" s="341">
        <v>147000</v>
      </c>
      <c r="G21" s="341">
        <v>0</v>
      </c>
      <c r="H21" s="341">
        <v>139000</v>
      </c>
      <c r="I21" s="341">
        <v>139000</v>
      </c>
      <c r="J21" s="341">
        <v>94.557823129251702</v>
      </c>
      <c r="K21" s="341">
        <v>8000</v>
      </c>
      <c r="L21" s="341">
        <v>5.4421768707482991</v>
      </c>
    </row>
    <row r="22" spans="1:12" ht="20.25">
      <c r="A22" s="369">
        <v>17</v>
      </c>
      <c r="B22" s="336" t="s">
        <v>205</v>
      </c>
      <c r="C22" s="336" t="s">
        <v>207</v>
      </c>
      <c r="D22" s="338" t="s">
        <v>292</v>
      </c>
      <c r="E22" s="341">
        <v>163500</v>
      </c>
      <c r="F22" s="341">
        <v>163500</v>
      </c>
      <c r="G22" s="341">
        <v>0</v>
      </c>
      <c r="H22" s="341">
        <v>148800</v>
      </c>
      <c r="I22" s="341">
        <v>148800</v>
      </c>
      <c r="J22" s="341">
        <v>91.0091743119266</v>
      </c>
      <c r="K22" s="341">
        <v>14700</v>
      </c>
      <c r="L22" s="341">
        <v>8.9908256880733948</v>
      </c>
    </row>
    <row r="23" spans="1:12" ht="20.25">
      <c r="A23" s="369">
        <v>18</v>
      </c>
      <c r="B23" s="336" t="s">
        <v>112</v>
      </c>
      <c r="C23" s="336" t="s">
        <v>114</v>
      </c>
      <c r="D23" s="338" t="s">
        <v>292</v>
      </c>
      <c r="E23" s="341">
        <v>249400</v>
      </c>
      <c r="F23" s="341">
        <v>249400</v>
      </c>
      <c r="G23" s="341">
        <v>0</v>
      </c>
      <c r="H23" s="341">
        <v>157000</v>
      </c>
      <c r="I23" s="341">
        <v>157000</v>
      </c>
      <c r="J23" s="341">
        <v>62.951082598235764</v>
      </c>
      <c r="K23" s="341">
        <v>92400</v>
      </c>
      <c r="L23" s="341">
        <v>37.048917401764236</v>
      </c>
    </row>
    <row r="24" spans="1:12" ht="20.25">
      <c r="A24" s="369">
        <v>19</v>
      </c>
      <c r="B24" s="336" t="s">
        <v>97</v>
      </c>
      <c r="C24" s="336" t="s">
        <v>99</v>
      </c>
      <c r="D24" s="338" t="s">
        <v>292</v>
      </c>
      <c r="E24" s="341">
        <v>239400</v>
      </c>
      <c r="F24" s="341">
        <v>239400</v>
      </c>
      <c r="G24" s="341">
        <v>0</v>
      </c>
      <c r="H24" s="341">
        <v>147000</v>
      </c>
      <c r="I24" s="341">
        <v>147000</v>
      </c>
      <c r="J24" s="341">
        <v>61.403508771929822</v>
      </c>
      <c r="K24" s="341">
        <v>92400</v>
      </c>
      <c r="L24" s="341">
        <v>38.596491228070178</v>
      </c>
    </row>
    <row r="25" spans="1:12" ht="20.25">
      <c r="A25" s="369">
        <v>20</v>
      </c>
      <c r="B25" s="336" t="s">
        <v>121</v>
      </c>
      <c r="C25" s="336" t="s">
        <v>123</v>
      </c>
      <c r="D25" s="338" t="s">
        <v>292</v>
      </c>
      <c r="E25" s="341">
        <v>466800</v>
      </c>
      <c r="F25" s="341">
        <v>466800</v>
      </c>
      <c r="G25" s="341">
        <v>0</v>
      </c>
      <c r="H25" s="341">
        <v>282000</v>
      </c>
      <c r="I25" s="341">
        <v>282000</v>
      </c>
      <c r="J25" s="341">
        <v>60.411311053984576</v>
      </c>
      <c r="K25" s="341">
        <v>184800</v>
      </c>
      <c r="L25" s="341">
        <v>39.588688946015424</v>
      </c>
    </row>
    <row r="26" spans="1:12" ht="20.25">
      <c r="A26" s="369">
        <v>21</v>
      </c>
      <c r="B26" s="336" t="s">
        <v>139</v>
      </c>
      <c r="C26" s="336" t="s">
        <v>141</v>
      </c>
      <c r="D26" s="338" t="s">
        <v>292</v>
      </c>
      <c r="E26" s="341">
        <v>239400</v>
      </c>
      <c r="F26" s="341">
        <v>239400</v>
      </c>
      <c r="G26" s="341">
        <v>0</v>
      </c>
      <c r="H26" s="341">
        <v>139000</v>
      </c>
      <c r="I26" s="341">
        <v>139000</v>
      </c>
      <c r="J26" s="341">
        <v>58.061821219715959</v>
      </c>
      <c r="K26" s="341">
        <v>100400</v>
      </c>
      <c r="L26" s="341">
        <v>41.938178780284041</v>
      </c>
    </row>
    <row r="27" spans="1:12" ht="20.25">
      <c r="A27" s="369">
        <v>22</v>
      </c>
      <c r="B27" s="336" t="s">
        <v>142</v>
      </c>
      <c r="C27" s="336" t="s">
        <v>144</v>
      </c>
      <c r="D27" s="338" t="s">
        <v>292</v>
      </c>
      <c r="E27" s="341">
        <v>317400</v>
      </c>
      <c r="F27" s="341">
        <v>317400</v>
      </c>
      <c r="G27" s="341">
        <v>138000</v>
      </c>
      <c r="H27" s="341">
        <v>43000</v>
      </c>
      <c r="I27" s="341">
        <v>181000</v>
      </c>
      <c r="J27" s="341">
        <v>57.025834908632639</v>
      </c>
      <c r="K27" s="341">
        <v>136400</v>
      </c>
      <c r="L27" s="341">
        <v>42.974165091367361</v>
      </c>
    </row>
    <row r="28" spans="1:12" ht="20.25">
      <c r="A28" s="369">
        <v>23</v>
      </c>
      <c r="B28" s="336" t="s">
        <v>178</v>
      </c>
      <c r="C28" s="336" t="s">
        <v>180</v>
      </c>
      <c r="D28" s="338" t="s">
        <v>292</v>
      </c>
      <c r="E28" s="341">
        <v>260600</v>
      </c>
      <c r="F28" s="341">
        <v>260600</v>
      </c>
      <c r="G28" s="341">
        <v>138220</v>
      </c>
      <c r="H28" s="341">
        <v>0</v>
      </c>
      <c r="I28" s="341">
        <v>138220</v>
      </c>
      <c r="J28" s="341">
        <v>53.039140445126634</v>
      </c>
      <c r="K28" s="341">
        <v>122380</v>
      </c>
      <c r="L28" s="341">
        <v>46.960859554873366</v>
      </c>
    </row>
    <row r="29" spans="1:12" ht="20.25">
      <c r="A29" s="369">
        <v>24</v>
      </c>
      <c r="B29" s="336" t="s">
        <v>148</v>
      </c>
      <c r="C29" s="336" t="s">
        <v>150</v>
      </c>
      <c r="D29" s="338" t="s">
        <v>292</v>
      </c>
      <c r="E29" s="341">
        <v>239400</v>
      </c>
      <c r="F29" s="341">
        <v>239400</v>
      </c>
      <c r="G29" s="341">
        <v>120000</v>
      </c>
      <c r="H29" s="341">
        <v>0</v>
      </c>
      <c r="I29" s="341">
        <v>120000</v>
      </c>
      <c r="J29" s="341">
        <v>50.125313283208023</v>
      </c>
      <c r="K29" s="341">
        <v>119400</v>
      </c>
      <c r="L29" s="341">
        <v>49.874686716791977</v>
      </c>
    </row>
    <row r="30" spans="1:12" ht="20.25">
      <c r="A30" s="369">
        <v>25</v>
      </c>
      <c r="B30" s="336" t="s">
        <v>202</v>
      </c>
      <c r="C30" s="336" t="s">
        <v>204</v>
      </c>
      <c r="D30" s="338" t="s">
        <v>292</v>
      </c>
      <c r="E30" s="341">
        <v>60700</v>
      </c>
      <c r="F30" s="341">
        <v>60700</v>
      </c>
      <c r="G30" s="341">
        <v>22900</v>
      </c>
      <c r="H30" s="341">
        <v>0</v>
      </c>
      <c r="I30" s="341">
        <v>22900</v>
      </c>
      <c r="J30" s="341">
        <v>37.726523887973642</v>
      </c>
      <c r="K30" s="341">
        <v>37800</v>
      </c>
      <c r="L30" s="341">
        <v>62.273476112026358</v>
      </c>
    </row>
    <row r="31" spans="1:12" ht="20.25">
      <c r="A31" s="369">
        <v>26</v>
      </c>
      <c r="B31" s="336" t="s">
        <v>82</v>
      </c>
      <c r="C31" s="336" t="s">
        <v>84</v>
      </c>
      <c r="D31" s="338" t="s">
        <v>292</v>
      </c>
      <c r="E31" s="341">
        <v>140400</v>
      </c>
      <c r="F31" s="341">
        <v>140400</v>
      </c>
      <c r="G31" s="341">
        <v>0</v>
      </c>
      <c r="H31" s="341">
        <v>48000</v>
      </c>
      <c r="I31" s="341">
        <v>48000</v>
      </c>
      <c r="J31" s="341">
        <v>34.188034188034187</v>
      </c>
      <c r="K31" s="341">
        <v>92400</v>
      </c>
      <c r="L31" s="341">
        <v>65.811965811965806</v>
      </c>
    </row>
    <row r="32" spans="1:12" ht="20.25">
      <c r="A32" s="369">
        <v>27</v>
      </c>
      <c r="B32" s="336" t="s">
        <v>233</v>
      </c>
      <c r="C32" s="336" t="s">
        <v>235</v>
      </c>
      <c r="D32" s="338" t="s">
        <v>292</v>
      </c>
      <c r="E32" s="341">
        <v>950400</v>
      </c>
      <c r="F32" s="341">
        <v>950400</v>
      </c>
      <c r="G32" s="341">
        <v>0</v>
      </c>
      <c r="H32" s="341">
        <v>311300</v>
      </c>
      <c r="I32" s="341">
        <v>311300</v>
      </c>
      <c r="J32" s="341">
        <v>32.754629629629626</v>
      </c>
      <c r="K32" s="341">
        <v>639100</v>
      </c>
      <c r="L32" s="341">
        <v>67.245370370370367</v>
      </c>
    </row>
    <row r="33" spans="1:12" ht="20.25">
      <c r="A33" s="369">
        <v>28</v>
      </c>
      <c r="B33" s="336" t="s">
        <v>124</v>
      </c>
      <c r="C33" s="336" t="s">
        <v>126</v>
      </c>
      <c r="D33" s="338" t="s">
        <v>292</v>
      </c>
      <c r="E33" s="341">
        <v>137400</v>
      </c>
      <c r="F33" s="341">
        <v>137400</v>
      </c>
      <c r="G33" s="341">
        <v>0</v>
      </c>
      <c r="H33" s="341">
        <v>45000</v>
      </c>
      <c r="I33" s="341">
        <v>45000</v>
      </c>
      <c r="J33" s="341">
        <v>32.751091703056765</v>
      </c>
      <c r="K33" s="341">
        <v>92400</v>
      </c>
      <c r="L33" s="341">
        <v>67.248908296943227</v>
      </c>
    </row>
    <row r="34" spans="1:12" ht="20.25">
      <c r="A34" s="369">
        <v>29</v>
      </c>
      <c r="B34" s="336" t="s">
        <v>37</v>
      </c>
      <c r="C34" s="336" t="s">
        <v>39</v>
      </c>
      <c r="D34" s="338" t="s">
        <v>292</v>
      </c>
      <c r="E34" s="341">
        <v>124400</v>
      </c>
      <c r="F34" s="341">
        <v>124400</v>
      </c>
      <c r="G34" s="341">
        <v>32000</v>
      </c>
      <c r="H34" s="341">
        <v>0</v>
      </c>
      <c r="I34" s="341">
        <v>32000</v>
      </c>
      <c r="J34" s="341">
        <v>25.723472668810288</v>
      </c>
      <c r="K34" s="341">
        <v>92400</v>
      </c>
      <c r="L34" s="341">
        <v>74.276527331189712</v>
      </c>
    </row>
    <row r="35" spans="1:12" ht="20.25">
      <c r="A35" s="369">
        <v>30</v>
      </c>
      <c r="B35" s="336" t="s">
        <v>184</v>
      </c>
      <c r="C35" s="336" t="s">
        <v>186</v>
      </c>
      <c r="D35" s="338" t="s">
        <v>292</v>
      </c>
      <c r="E35" s="341">
        <v>75000</v>
      </c>
      <c r="F35" s="341">
        <v>75000</v>
      </c>
      <c r="G35" s="341">
        <v>0</v>
      </c>
      <c r="H35" s="341">
        <v>15000</v>
      </c>
      <c r="I35" s="341">
        <v>15000</v>
      </c>
      <c r="J35" s="341">
        <v>20</v>
      </c>
      <c r="K35" s="341">
        <v>60000</v>
      </c>
      <c r="L35" s="341">
        <v>80</v>
      </c>
    </row>
    <row r="36" spans="1:12" ht="20.25">
      <c r="A36" s="369">
        <v>31</v>
      </c>
      <c r="B36" s="336" t="s">
        <v>64</v>
      </c>
      <c r="C36" s="336" t="s">
        <v>66</v>
      </c>
      <c r="D36" s="338" t="s">
        <v>292</v>
      </c>
      <c r="E36" s="341">
        <v>219300</v>
      </c>
      <c r="F36" s="341">
        <v>219300</v>
      </c>
      <c r="G36" s="341">
        <v>0</v>
      </c>
      <c r="H36" s="341">
        <v>34500</v>
      </c>
      <c r="I36" s="341">
        <v>34500</v>
      </c>
      <c r="J36" s="341">
        <v>15.73187414500684</v>
      </c>
      <c r="K36" s="341">
        <v>184800</v>
      </c>
      <c r="L36" s="341">
        <v>84.268125854993158</v>
      </c>
    </row>
    <row r="37" spans="1:12" ht="20.25">
      <c r="A37" s="369">
        <v>32</v>
      </c>
      <c r="B37" s="336" t="s">
        <v>136</v>
      </c>
      <c r="C37" s="336" t="s">
        <v>138</v>
      </c>
      <c r="D37" s="338" t="s">
        <v>292</v>
      </c>
      <c r="E37" s="341">
        <v>1011000</v>
      </c>
      <c r="F37" s="341">
        <v>1011000</v>
      </c>
      <c r="G37" s="341">
        <v>0</v>
      </c>
      <c r="H37" s="341">
        <v>99300</v>
      </c>
      <c r="I37" s="341">
        <v>99300</v>
      </c>
      <c r="J37" s="341">
        <v>9.8219584569732934</v>
      </c>
      <c r="K37" s="341">
        <v>911700</v>
      </c>
      <c r="L37" s="341">
        <v>90.178041543026708</v>
      </c>
    </row>
    <row r="38" spans="1:12" ht="20.25">
      <c r="A38" s="369">
        <v>33</v>
      </c>
      <c r="B38" s="336" t="s">
        <v>193</v>
      </c>
      <c r="C38" s="336" t="s">
        <v>195</v>
      </c>
      <c r="D38" s="338" t="s">
        <v>292</v>
      </c>
      <c r="E38" s="341">
        <v>201800</v>
      </c>
      <c r="F38" s="341">
        <v>201800</v>
      </c>
      <c r="G38" s="341">
        <v>0</v>
      </c>
      <c r="H38" s="341">
        <v>13500</v>
      </c>
      <c r="I38" s="341">
        <v>13500</v>
      </c>
      <c r="J38" s="341">
        <v>6.6897918731417247</v>
      </c>
      <c r="K38" s="341">
        <v>188300</v>
      </c>
      <c r="L38" s="341">
        <v>93.310208126858271</v>
      </c>
    </row>
    <row r="39" spans="1:12" ht="20.25">
      <c r="A39" s="369">
        <v>34</v>
      </c>
      <c r="B39" s="336" t="s">
        <v>40</v>
      </c>
      <c r="C39" s="336" t="s">
        <v>42</v>
      </c>
      <c r="D39" s="338" t="s">
        <v>292</v>
      </c>
      <c r="E39" s="341">
        <v>489400</v>
      </c>
      <c r="F39" s="341">
        <v>489400</v>
      </c>
      <c r="G39" s="341">
        <v>0</v>
      </c>
      <c r="H39" s="341">
        <v>27000</v>
      </c>
      <c r="I39" s="341">
        <v>27000</v>
      </c>
      <c r="J39" s="341">
        <v>5.5169595422966902</v>
      </c>
      <c r="K39" s="341">
        <v>462400</v>
      </c>
      <c r="L39" s="341">
        <v>94.483040457703311</v>
      </c>
    </row>
    <row r="40" spans="1:12" ht="20.25">
      <c r="A40" s="369">
        <v>35</v>
      </c>
      <c r="B40" s="336" t="s">
        <v>76</v>
      </c>
      <c r="C40" s="336" t="s">
        <v>78</v>
      </c>
      <c r="D40" s="338" t="s">
        <v>292</v>
      </c>
      <c r="E40" s="341">
        <v>226000</v>
      </c>
      <c r="F40" s="341">
        <v>226000</v>
      </c>
      <c r="G40" s="341">
        <v>0</v>
      </c>
      <c r="H40" s="341">
        <v>12000</v>
      </c>
      <c r="I40" s="341">
        <v>12000</v>
      </c>
      <c r="J40" s="341">
        <v>5.3097345132743365</v>
      </c>
      <c r="K40" s="341">
        <v>214000</v>
      </c>
      <c r="L40" s="341">
        <v>94.690265486725664</v>
      </c>
    </row>
    <row r="41" spans="1:12" ht="20.25">
      <c r="A41" s="369">
        <v>36</v>
      </c>
      <c r="B41" s="336" t="s">
        <v>145</v>
      </c>
      <c r="C41" s="336" t="s">
        <v>147</v>
      </c>
      <c r="D41" s="338" t="s">
        <v>292</v>
      </c>
      <c r="E41" s="341">
        <v>249400</v>
      </c>
      <c r="F41" s="341">
        <v>249400</v>
      </c>
      <c r="G41" s="341">
        <v>0</v>
      </c>
      <c r="H41" s="341">
        <v>11400</v>
      </c>
      <c r="I41" s="341">
        <v>11400</v>
      </c>
      <c r="J41" s="341">
        <v>4.5709703287890937</v>
      </c>
      <c r="K41" s="341">
        <v>238000</v>
      </c>
      <c r="L41" s="341">
        <v>95.429029671210913</v>
      </c>
    </row>
    <row r="42" spans="1:12" ht="20.25">
      <c r="A42" s="369">
        <v>37</v>
      </c>
      <c r="B42" s="336" t="s">
        <v>70</v>
      </c>
      <c r="C42" s="336" t="s">
        <v>72</v>
      </c>
      <c r="D42" s="338" t="s">
        <v>292</v>
      </c>
      <c r="E42" s="341">
        <v>933000</v>
      </c>
      <c r="F42" s="341">
        <v>933000</v>
      </c>
      <c r="G42" s="341">
        <v>0</v>
      </c>
      <c r="H42" s="341">
        <v>38000</v>
      </c>
      <c r="I42" s="341">
        <v>38000</v>
      </c>
      <c r="J42" s="341">
        <v>4.072883172561629</v>
      </c>
      <c r="K42" s="341">
        <v>895000</v>
      </c>
      <c r="L42" s="341">
        <v>95.927116827438368</v>
      </c>
    </row>
    <row r="43" spans="1:12" ht="20.25">
      <c r="A43" s="369">
        <v>38</v>
      </c>
      <c r="B43" s="336" t="s">
        <v>154</v>
      </c>
      <c r="C43" s="336" t="s">
        <v>156</v>
      </c>
      <c r="D43" s="338" t="s">
        <v>292</v>
      </c>
      <c r="E43" s="341">
        <v>10533300</v>
      </c>
      <c r="F43" s="341">
        <v>10533300</v>
      </c>
      <c r="G43" s="341">
        <v>364800</v>
      </c>
      <c r="H43" s="341">
        <v>10000</v>
      </c>
      <c r="I43" s="341">
        <v>374800</v>
      </c>
      <c r="J43" s="341">
        <v>3.5582391083516085</v>
      </c>
      <c r="K43" s="341">
        <v>10158500</v>
      </c>
      <c r="L43" s="341">
        <v>96.441760891648386</v>
      </c>
    </row>
    <row r="44" spans="1:12" ht="20.25">
      <c r="A44" s="369">
        <v>39</v>
      </c>
      <c r="B44" s="336" t="s">
        <v>88</v>
      </c>
      <c r="C44" s="336" t="s">
        <v>90</v>
      </c>
      <c r="D44" s="338" t="s">
        <v>292</v>
      </c>
      <c r="E44" s="341">
        <v>1137800</v>
      </c>
      <c r="F44" s="341">
        <v>1137800</v>
      </c>
      <c r="G44" s="341">
        <v>0</v>
      </c>
      <c r="H44" s="341">
        <v>37290</v>
      </c>
      <c r="I44" s="341">
        <v>37290</v>
      </c>
      <c r="J44" s="341">
        <v>3.2773773949727545</v>
      </c>
      <c r="K44" s="341">
        <v>1100510</v>
      </c>
      <c r="L44" s="341">
        <v>96.72262260502724</v>
      </c>
    </row>
    <row r="45" spans="1:12" ht="20.25">
      <c r="A45" s="369">
        <v>40</v>
      </c>
      <c r="B45" s="336" t="s">
        <v>94</v>
      </c>
      <c r="C45" s="336" t="s">
        <v>96</v>
      </c>
      <c r="D45" s="338" t="s">
        <v>292</v>
      </c>
      <c r="E45" s="341">
        <v>868400</v>
      </c>
      <c r="F45" s="341">
        <v>868400</v>
      </c>
      <c r="G45" s="341">
        <v>26000</v>
      </c>
      <c r="H45" s="341">
        <v>0</v>
      </c>
      <c r="I45" s="341">
        <v>26000</v>
      </c>
      <c r="J45" s="341">
        <v>2.9940119760479043</v>
      </c>
      <c r="K45" s="341">
        <v>842400</v>
      </c>
      <c r="L45" s="341">
        <v>97.005988023952099</v>
      </c>
    </row>
    <row r="46" spans="1:12" ht="20.25">
      <c r="A46" s="369">
        <v>41</v>
      </c>
      <c r="B46" s="336" t="s">
        <v>91</v>
      </c>
      <c r="C46" s="336" t="s">
        <v>93</v>
      </c>
      <c r="D46" s="338" t="s">
        <v>292</v>
      </c>
      <c r="E46" s="341">
        <v>1117000</v>
      </c>
      <c r="F46" s="341">
        <v>1117000</v>
      </c>
      <c r="G46" s="341">
        <v>0</v>
      </c>
      <c r="H46" s="341">
        <v>17000</v>
      </c>
      <c r="I46" s="341">
        <v>17000</v>
      </c>
      <c r="J46" s="341">
        <v>1.5219337511190689</v>
      </c>
      <c r="K46" s="341">
        <v>1100000</v>
      </c>
      <c r="L46" s="341">
        <v>98.478066248880936</v>
      </c>
    </row>
    <row r="47" spans="1:12" ht="20.25">
      <c r="A47" s="369">
        <v>42</v>
      </c>
      <c r="B47" s="336" t="s">
        <v>52</v>
      </c>
      <c r="C47" s="336" t="s">
        <v>54</v>
      </c>
      <c r="D47" s="338" t="s">
        <v>292</v>
      </c>
      <c r="E47" s="341">
        <v>1243400</v>
      </c>
      <c r="F47" s="341">
        <v>1243400</v>
      </c>
      <c r="G47" s="341">
        <v>0</v>
      </c>
      <c r="H47" s="341">
        <v>17000</v>
      </c>
      <c r="I47" s="341">
        <v>17000</v>
      </c>
      <c r="J47" s="341">
        <v>1.3672189158758243</v>
      </c>
      <c r="K47" s="341">
        <v>1226400</v>
      </c>
      <c r="L47" s="341">
        <v>98.632781084124176</v>
      </c>
    </row>
    <row r="48" spans="1:12" ht="20.25">
      <c r="A48" s="369">
        <v>43</v>
      </c>
      <c r="B48" s="336" t="s">
        <v>157</v>
      </c>
      <c r="C48" s="336" t="s">
        <v>159</v>
      </c>
      <c r="D48" s="338" t="s">
        <v>292</v>
      </c>
      <c r="E48" s="341">
        <v>7291000</v>
      </c>
      <c r="F48" s="341">
        <v>7291000</v>
      </c>
      <c r="G48" s="341">
        <v>0</v>
      </c>
      <c r="H48" s="341">
        <v>15000</v>
      </c>
      <c r="I48" s="341">
        <v>15000</v>
      </c>
      <c r="J48" s="341">
        <v>0.20573309559731176</v>
      </c>
      <c r="K48" s="341">
        <v>7276000</v>
      </c>
      <c r="L48" s="341">
        <v>99.79426690440269</v>
      </c>
    </row>
    <row r="49" spans="1:12" ht="20.25">
      <c r="A49" s="369">
        <v>44</v>
      </c>
      <c r="B49" s="336" t="s">
        <v>19</v>
      </c>
      <c r="C49" s="336" t="s">
        <v>21</v>
      </c>
      <c r="D49" s="338" t="s">
        <v>292</v>
      </c>
      <c r="E49" s="341">
        <v>350600</v>
      </c>
      <c r="F49" s="341">
        <v>350600</v>
      </c>
      <c r="G49" s="341">
        <v>0</v>
      </c>
      <c r="H49" s="341">
        <v>0</v>
      </c>
      <c r="I49" s="341">
        <v>0</v>
      </c>
      <c r="J49" s="341">
        <v>0</v>
      </c>
      <c r="K49" s="341">
        <v>350600</v>
      </c>
      <c r="L49" s="341">
        <v>100</v>
      </c>
    </row>
    <row r="50" spans="1:12" ht="20.25">
      <c r="A50" s="369">
        <v>45</v>
      </c>
      <c r="B50" s="336" t="s">
        <v>28</v>
      </c>
      <c r="C50" s="336" t="s">
        <v>30</v>
      </c>
      <c r="D50" s="338" t="s">
        <v>292</v>
      </c>
      <c r="E50" s="341">
        <v>5000000</v>
      </c>
      <c r="F50" s="341">
        <v>5000000</v>
      </c>
      <c r="G50" s="341">
        <v>0</v>
      </c>
      <c r="H50" s="341">
        <v>0</v>
      </c>
      <c r="I50" s="341">
        <v>0</v>
      </c>
      <c r="J50" s="341">
        <v>0</v>
      </c>
      <c r="K50" s="341">
        <v>5000000</v>
      </c>
      <c r="L50" s="341">
        <v>100</v>
      </c>
    </row>
    <row r="51" spans="1:12" ht="20.25">
      <c r="A51" s="369">
        <v>46</v>
      </c>
      <c r="B51" s="336" t="s">
        <v>31</v>
      </c>
      <c r="C51" s="336" t="s">
        <v>33</v>
      </c>
      <c r="D51" s="338" t="s">
        <v>292</v>
      </c>
      <c r="E51" s="341">
        <v>147000</v>
      </c>
      <c r="F51" s="341">
        <v>147000</v>
      </c>
      <c r="G51" s="341">
        <v>0</v>
      </c>
      <c r="H51" s="341">
        <v>0</v>
      </c>
      <c r="I51" s="341">
        <v>0</v>
      </c>
      <c r="J51" s="341">
        <v>0</v>
      </c>
      <c r="K51" s="341">
        <v>147000</v>
      </c>
      <c r="L51" s="341">
        <v>100</v>
      </c>
    </row>
    <row r="52" spans="1:12" ht="20.25">
      <c r="A52" s="369">
        <v>47</v>
      </c>
      <c r="B52" s="336" t="s">
        <v>46</v>
      </c>
      <c r="C52" s="336" t="s">
        <v>48</v>
      </c>
      <c r="D52" s="338" t="s">
        <v>292</v>
      </c>
      <c r="E52" s="341">
        <v>292100</v>
      </c>
      <c r="F52" s="341">
        <v>292100</v>
      </c>
      <c r="G52" s="341">
        <v>0</v>
      </c>
      <c r="H52" s="341">
        <v>0</v>
      </c>
      <c r="I52" s="341">
        <v>0</v>
      </c>
      <c r="J52" s="341">
        <v>0</v>
      </c>
      <c r="K52" s="341">
        <v>292100</v>
      </c>
      <c r="L52" s="341">
        <v>100</v>
      </c>
    </row>
    <row r="53" spans="1:12" ht="20.25">
      <c r="A53" s="369">
        <v>48</v>
      </c>
      <c r="B53" s="336" t="s">
        <v>49</v>
      </c>
      <c r="C53" s="336" t="s">
        <v>51</v>
      </c>
      <c r="D53" s="338" t="s">
        <v>292</v>
      </c>
      <c r="E53" s="341">
        <v>288000</v>
      </c>
      <c r="F53" s="341">
        <v>288000</v>
      </c>
      <c r="G53" s="341">
        <v>0</v>
      </c>
      <c r="H53" s="341">
        <v>0</v>
      </c>
      <c r="I53" s="341">
        <v>0</v>
      </c>
      <c r="J53" s="341">
        <v>0</v>
      </c>
      <c r="K53" s="341">
        <v>288000</v>
      </c>
      <c r="L53" s="341">
        <v>100</v>
      </c>
    </row>
    <row r="54" spans="1:12" ht="20.25">
      <c r="A54" s="369">
        <v>49</v>
      </c>
      <c r="B54" s="336" t="s">
        <v>55</v>
      </c>
      <c r="C54" s="336" t="s">
        <v>57</v>
      </c>
      <c r="D54" s="338" t="s">
        <v>292</v>
      </c>
      <c r="E54" s="341">
        <v>92400</v>
      </c>
      <c r="F54" s="341">
        <v>92400</v>
      </c>
      <c r="G54" s="341">
        <v>0</v>
      </c>
      <c r="H54" s="341">
        <v>0</v>
      </c>
      <c r="I54" s="341">
        <v>0</v>
      </c>
      <c r="J54" s="341">
        <v>0</v>
      </c>
      <c r="K54" s="341">
        <v>92400</v>
      </c>
      <c r="L54" s="341">
        <v>100</v>
      </c>
    </row>
    <row r="55" spans="1:12" ht="20.25">
      <c r="A55" s="369">
        <v>50</v>
      </c>
      <c r="B55" s="336" t="s">
        <v>67</v>
      </c>
      <c r="C55" s="336" t="s">
        <v>69</v>
      </c>
      <c r="D55" s="338" t="s">
        <v>292</v>
      </c>
      <c r="E55" s="341">
        <v>403300</v>
      </c>
      <c r="F55" s="341">
        <v>403300</v>
      </c>
      <c r="G55" s="341">
        <v>0</v>
      </c>
      <c r="H55" s="341">
        <v>0</v>
      </c>
      <c r="I55" s="341">
        <v>0</v>
      </c>
      <c r="J55" s="341">
        <v>0</v>
      </c>
      <c r="K55" s="341">
        <v>403300</v>
      </c>
      <c r="L55" s="341">
        <v>100</v>
      </c>
    </row>
    <row r="56" spans="1:12" ht="20.25">
      <c r="A56" s="369">
        <v>51</v>
      </c>
      <c r="B56" s="336" t="s">
        <v>73</v>
      </c>
      <c r="C56" s="336" t="s">
        <v>75</v>
      </c>
      <c r="D56" s="338" t="s">
        <v>292</v>
      </c>
      <c r="E56" s="341">
        <v>147000</v>
      </c>
      <c r="F56" s="341">
        <v>147000</v>
      </c>
      <c r="G56" s="341">
        <v>0</v>
      </c>
      <c r="H56" s="341">
        <v>0</v>
      </c>
      <c r="I56" s="341">
        <v>0</v>
      </c>
      <c r="J56" s="341">
        <v>0</v>
      </c>
      <c r="K56" s="341">
        <v>147000</v>
      </c>
      <c r="L56" s="341">
        <v>100</v>
      </c>
    </row>
    <row r="57" spans="1:12" ht="20.25">
      <c r="A57" s="369">
        <v>52</v>
      </c>
      <c r="B57" s="336" t="s">
        <v>85</v>
      </c>
      <c r="C57" s="336" t="s">
        <v>87</v>
      </c>
      <c r="D57" s="338" t="s">
        <v>292</v>
      </c>
      <c r="E57" s="341">
        <v>859400</v>
      </c>
      <c r="F57" s="341">
        <v>859400</v>
      </c>
      <c r="G57" s="341">
        <v>0</v>
      </c>
      <c r="H57" s="341">
        <v>0</v>
      </c>
      <c r="I57" s="341">
        <v>0</v>
      </c>
      <c r="J57" s="341">
        <v>0</v>
      </c>
      <c r="K57" s="341">
        <v>859400</v>
      </c>
      <c r="L57" s="341">
        <v>100</v>
      </c>
    </row>
    <row r="58" spans="1:12" ht="20.25">
      <c r="A58" s="369">
        <v>53</v>
      </c>
      <c r="B58" s="336" t="s">
        <v>100</v>
      </c>
      <c r="C58" s="336" t="s">
        <v>102</v>
      </c>
      <c r="D58" s="338" t="s">
        <v>292</v>
      </c>
      <c r="E58" s="341">
        <v>1604000</v>
      </c>
      <c r="F58" s="341">
        <v>1604000</v>
      </c>
      <c r="G58" s="341">
        <v>0</v>
      </c>
      <c r="H58" s="341">
        <v>0</v>
      </c>
      <c r="I58" s="341">
        <v>0</v>
      </c>
      <c r="J58" s="341">
        <v>0</v>
      </c>
      <c r="K58" s="341">
        <v>1604000</v>
      </c>
      <c r="L58" s="341">
        <v>100</v>
      </c>
    </row>
    <row r="59" spans="1:12" ht="20.25">
      <c r="A59" s="369">
        <v>54</v>
      </c>
      <c r="B59" s="336" t="s">
        <v>103</v>
      </c>
      <c r="C59" s="336" t="s">
        <v>105</v>
      </c>
      <c r="D59" s="338" t="s">
        <v>292</v>
      </c>
      <c r="E59" s="341">
        <v>37000</v>
      </c>
      <c r="F59" s="341">
        <v>37000</v>
      </c>
      <c r="G59" s="341">
        <v>0</v>
      </c>
      <c r="H59" s="341">
        <v>0</v>
      </c>
      <c r="I59" s="341">
        <v>0</v>
      </c>
      <c r="J59" s="341">
        <v>0</v>
      </c>
      <c r="K59" s="341">
        <v>37000</v>
      </c>
      <c r="L59" s="341">
        <v>100</v>
      </c>
    </row>
    <row r="60" spans="1:12" ht="20.25">
      <c r="A60" s="369">
        <v>55</v>
      </c>
      <c r="B60" s="336" t="s">
        <v>106</v>
      </c>
      <c r="C60" s="336" t="s">
        <v>108</v>
      </c>
      <c r="D60" s="338" t="s">
        <v>292</v>
      </c>
      <c r="E60" s="341">
        <v>1265800</v>
      </c>
      <c r="F60" s="341">
        <v>1265800</v>
      </c>
      <c r="G60" s="341">
        <v>0</v>
      </c>
      <c r="H60" s="341">
        <v>0</v>
      </c>
      <c r="I60" s="341">
        <v>0</v>
      </c>
      <c r="J60" s="341">
        <v>0</v>
      </c>
      <c r="K60" s="341">
        <v>1265800</v>
      </c>
      <c r="L60" s="341">
        <v>100</v>
      </c>
    </row>
    <row r="61" spans="1:12" ht="20.25">
      <c r="A61" s="369">
        <v>56</v>
      </c>
      <c r="B61" s="336" t="s">
        <v>109</v>
      </c>
      <c r="C61" s="336" t="s">
        <v>111</v>
      </c>
      <c r="D61" s="338" t="s">
        <v>292</v>
      </c>
      <c r="E61" s="341">
        <v>1019100</v>
      </c>
      <c r="F61" s="341">
        <v>1019100</v>
      </c>
      <c r="G61" s="341">
        <v>0</v>
      </c>
      <c r="H61" s="341">
        <v>0</v>
      </c>
      <c r="I61" s="341">
        <v>0</v>
      </c>
      <c r="J61" s="341">
        <v>0</v>
      </c>
      <c r="K61" s="341">
        <v>1019100</v>
      </c>
      <c r="L61" s="341">
        <v>100</v>
      </c>
    </row>
    <row r="62" spans="1:12" ht="20.25">
      <c r="A62" s="369">
        <v>57</v>
      </c>
      <c r="B62" s="336" t="s">
        <v>118</v>
      </c>
      <c r="C62" s="336" t="s">
        <v>120</v>
      </c>
      <c r="D62" s="338" t="s">
        <v>292</v>
      </c>
      <c r="E62" s="341">
        <v>177000</v>
      </c>
      <c r="F62" s="341">
        <v>177000</v>
      </c>
      <c r="G62" s="341">
        <v>0</v>
      </c>
      <c r="H62" s="341">
        <v>0</v>
      </c>
      <c r="I62" s="341">
        <v>0</v>
      </c>
      <c r="J62" s="341">
        <v>0</v>
      </c>
      <c r="K62" s="341">
        <v>177000</v>
      </c>
      <c r="L62" s="341">
        <v>100</v>
      </c>
    </row>
    <row r="63" spans="1:12" ht="20.25">
      <c r="A63" s="369">
        <v>58</v>
      </c>
      <c r="B63" s="336" t="s">
        <v>133</v>
      </c>
      <c r="C63" s="336" t="s">
        <v>135</v>
      </c>
      <c r="D63" s="338" t="s">
        <v>292</v>
      </c>
      <c r="E63" s="341">
        <v>188400</v>
      </c>
      <c r="F63" s="341">
        <v>188400</v>
      </c>
      <c r="G63" s="341">
        <v>0</v>
      </c>
      <c r="H63" s="341">
        <v>0</v>
      </c>
      <c r="I63" s="341">
        <v>0</v>
      </c>
      <c r="J63" s="341">
        <v>0</v>
      </c>
      <c r="K63" s="341">
        <v>188400</v>
      </c>
      <c r="L63" s="341">
        <v>100</v>
      </c>
    </row>
    <row r="64" spans="1:12" ht="20.25">
      <c r="A64" s="369">
        <v>59</v>
      </c>
      <c r="B64" s="336" t="s">
        <v>151</v>
      </c>
      <c r="C64" s="336" t="s">
        <v>153</v>
      </c>
      <c r="D64" s="338" t="s">
        <v>292</v>
      </c>
      <c r="E64" s="341">
        <v>972400</v>
      </c>
      <c r="F64" s="341">
        <v>972400</v>
      </c>
      <c r="G64" s="341">
        <v>0</v>
      </c>
      <c r="H64" s="341">
        <v>0</v>
      </c>
      <c r="I64" s="341">
        <v>0</v>
      </c>
      <c r="J64" s="341">
        <v>0</v>
      </c>
      <c r="K64" s="341">
        <v>972400</v>
      </c>
      <c r="L64" s="341">
        <v>100</v>
      </c>
    </row>
    <row r="65" spans="1:12" ht="20.25">
      <c r="A65" s="369">
        <v>60</v>
      </c>
      <c r="B65" s="336" t="s">
        <v>160</v>
      </c>
      <c r="C65" s="336" t="s">
        <v>162</v>
      </c>
      <c r="D65" s="338" t="s">
        <v>292</v>
      </c>
      <c r="E65" s="341">
        <v>391800</v>
      </c>
      <c r="F65" s="341">
        <v>391800</v>
      </c>
      <c r="G65" s="341">
        <v>0</v>
      </c>
      <c r="H65" s="341">
        <v>0</v>
      </c>
      <c r="I65" s="341">
        <v>0</v>
      </c>
      <c r="J65" s="341">
        <v>0</v>
      </c>
      <c r="K65" s="341">
        <v>391800</v>
      </c>
      <c r="L65" s="341">
        <v>100</v>
      </c>
    </row>
    <row r="66" spans="1:12" ht="20.25">
      <c r="A66" s="369">
        <v>61</v>
      </c>
      <c r="B66" s="336" t="s">
        <v>163</v>
      </c>
      <c r="C66" s="336" t="s">
        <v>165</v>
      </c>
      <c r="D66" s="338" t="s">
        <v>292</v>
      </c>
      <c r="E66" s="341">
        <v>184800</v>
      </c>
      <c r="F66" s="341">
        <v>184800</v>
      </c>
      <c r="G66" s="341">
        <v>0</v>
      </c>
      <c r="H66" s="341">
        <v>0</v>
      </c>
      <c r="I66" s="341">
        <v>0</v>
      </c>
      <c r="J66" s="341">
        <v>0</v>
      </c>
      <c r="K66" s="341">
        <v>184800</v>
      </c>
      <c r="L66" s="341">
        <v>100</v>
      </c>
    </row>
    <row r="67" spans="1:12" ht="20.25">
      <c r="A67" s="369">
        <v>52</v>
      </c>
      <c r="B67" s="336" t="s">
        <v>169</v>
      </c>
      <c r="C67" s="336" t="s">
        <v>171</v>
      </c>
      <c r="D67" s="338" t="s">
        <v>292</v>
      </c>
      <c r="E67" s="341">
        <v>239400</v>
      </c>
      <c r="F67" s="341">
        <v>239400</v>
      </c>
      <c r="G67" s="341">
        <v>0</v>
      </c>
      <c r="H67" s="341">
        <v>0</v>
      </c>
      <c r="I67" s="341">
        <v>0</v>
      </c>
      <c r="J67" s="341">
        <v>0</v>
      </c>
      <c r="K67" s="341">
        <v>239400</v>
      </c>
      <c r="L67" s="341">
        <v>100</v>
      </c>
    </row>
    <row r="68" spans="1:12" ht="20.25">
      <c r="A68" s="369">
        <v>63</v>
      </c>
      <c r="B68" s="336" t="s">
        <v>172</v>
      </c>
      <c r="C68" s="336" t="s">
        <v>174</v>
      </c>
      <c r="D68" s="338" t="s">
        <v>292</v>
      </c>
      <c r="E68" s="341">
        <v>239400</v>
      </c>
      <c r="F68" s="341">
        <v>239400</v>
      </c>
      <c r="G68" s="341">
        <v>0</v>
      </c>
      <c r="H68" s="341">
        <v>0</v>
      </c>
      <c r="I68" s="341">
        <v>0</v>
      </c>
      <c r="J68" s="341">
        <v>0</v>
      </c>
      <c r="K68" s="341">
        <v>239400</v>
      </c>
      <c r="L68" s="341">
        <v>100</v>
      </c>
    </row>
    <row r="69" spans="1:12" ht="20.25">
      <c r="A69" s="369">
        <v>64</v>
      </c>
      <c r="B69" s="336" t="s">
        <v>175</v>
      </c>
      <c r="C69" s="336" t="s">
        <v>177</v>
      </c>
      <c r="D69" s="338" t="s">
        <v>292</v>
      </c>
      <c r="E69" s="341">
        <v>0</v>
      </c>
      <c r="F69" s="341">
        <v>0</v>
      </c>
      <c r="G69" s="341">
        <v>0</v>
      </c>
      <c r="H69" s="341">
        <v>0</v>
      </c>
      <c r="I69" s="341">
        <v>0</v>
      </c>
      <c r="J69" s="341">
        <v>0</v>
      </c>
      <c r="K69" s="341">
        <v>0</v>
      </c>
      <c r="L69" s="341">
        <v>0</v>
      </c>
    </row>
    <row r="70" spans="1:12" ht="20.25">
      <c r="A70" s="369">
        <v>65</v>
      </c>
      <c r="B70" s="336" t="s">
        <v>181</v>
      </c>
      <c r="C70" s="336" t="s">
        <v>183</v>
      </c>
      <c r="D70" s="338" t="s">
        <v>292</v>
      </c>
      <c r="E70" s="341">
        <v>186000</v>
      </c>
      <c r="F70" s="341">
        <v>186000</v>
      </c>
      <c r="G70" s="341">
        <v>0</v>
      </c>
      <c r="H70" s="341">
        <v>0</v>
      </c>
      <c r="I70" s="341">
        <v>0</v>
      </c>
      <c r="J70" s="341">
        <v>0</v>
      </c>
      <c r="K70" s="341">
        <v>186000</v>
      </c>
      <c r="L70" s="341">
        <v>100</v>
      </c>
    </row>
    <row r="71" spans="1:12" ht="20.25">
      <c r="A71" s="369">
        <v>66</v>
      </c>
      <c r="B71" s="336" t="s">
        <v>196</v>
      </c>
      <c r="C71" s="336" t="s">
        <v>198</v>
      </c>
      <c r="D71" s="338" t="s">
        <v>292</v>
      </c>
      <c r="E71" s="341">
        <v>5507800</v>
      </c>
      <c r="F71" s="341">
        <v>5507800</v>
      </c>
      <c r="G71" s="341">
        <v>0</v>
      </c>
      <c r="H71" s="341">
        <v>0</v>
      </c>
      <c r="I71" s="341">
        <v>0</v>
      </c>
      <c r="J71" s="341">
        <v>0</v>
      </c>
      <c r="K71" s="341">
        <v>5507800</v>
      </c>
      <c r="L71" s="341">
        <v>100</v>
      </c>
    </row>
    <row r="72" spans="1:12" ht="20.25">
      <c r="A72" s="369">
        <v>67</v>
      </c>
      <c r="B72" s="336" t="s">
        <v>208</v>
      </c>
      <c r="C72" s="336" t="s">
        <v>210</v>
      </c>
      <c r="D72" s="338" t="s">
        <v>292</v>
      </c>
      <c r="E72" s="341">
        <v>682400</v>
      </c>
      <c r="F72" s="341">
        <v>682400</v>
      </c>
      <c r="G72" s="341">
        <v>0</v>
      </c>
      <c r="H72" s="341">
        <v>0</v>
      </c>
      <c r="I72" s="341">
        <v>0</v>
      </c>
      <c r="J72" s="341">
        <v>0</v>
      </c>
      <c r="K72" s="341">
        <v>682400</v>
      </c>
      <c r="L72" s="341">
        <v>100</v>
      </c>
    </row>
    <row r="73" spans="1:12" ht="20.25">
      <c r="A73" s="369">
        <v>68</v>
      </c>
      <c r="B73" s="336" t="s">
        <v>211</v>
      </c>
      <c r="C73" s="336" t="s">
        <v>213</v>
      </c>
      <c r="D73" s="338" t="s">
        <v>292</v>
      </c>
      <c r="E73" s="341">
        <v>92400</v>
      </c>
      <c r="F73" s="341">
        <v>92400</v>
      </c>
      <c r="G73" s="341">
        <v>0</v>
      </c>
      <c r="H73" s="341">
        <v>0</v>
      </c>
      <c r="I73" s="341">
        <v>0</v>
      </c>
      <c r="J73" s="341">
        <v>0</v>
      </c>
      <c r="K73" s="341">
        <v>92400</v>
      </c>
      <c r="L73" s="341">
        <v>100</v>
      </c>
    </row>
    <row r="74" spans="1:12" ht="20.25">
      <c r="A74" s="369">
        <v>69</v>
      </c>
      <c r="B74" s="336" t="s">
        <v>214</v>
      </c>
      <c r="C74" s="336" t="s">
        <v>216</v>
      </c>
      <c r="D74" s="338" t="s">
        <v>292</v>
      </c>
      <c r="E74" s="341">
        <v>1067000</v>
      </c>
      <c r="F74" s="341">
        <v>1067000</v>
      </c>
      <c r="G74" s="341">
        <v>0</v>
      </c>
      <c r="H74" s="341">
        <v>0</v>
      </c>
      <c r="I74" s="341">
        <v>0</v>
      </c>
      <c r="J74" s="341">
        <v>0</v>
      </c>
      <c r="K74" s="341">
        <v>1067000</v>
      </c>
      <c r="L74" s="341">
        <v>100</v>
      </c>
    </row>
    <row r="75" spans="1:12" ht="20.25">
      <c r="A75" s="369">
        <v>70</v>
      </c>
      <c r="B75" s="336" t="s">
        <v>220</v>
      </c>
      <c r="C75" s="336" t="s">
        <v>222</v>
      </c>
      <c r="D75" s="338" t="s">
        <v>292</v>
      </c>
      <c r="E75" s="341">
        <v>336000</v>
      </c>
      <c r="F75" s="341">
        <v>336000</v>
      </c>
      <c r="G75" s="341">
        <v>0</v>
      </c>
      <c r="H75" s="341">
        <v>0</v>
      </c>
      <c r="I75" s="341">
        <v>0</v>
      </c>
      <c r="J75" s="341">
        <v>0</v>
      </c>
      <c r="K75" s="341">
        <v>336000</v>
      </c>
      <c r="L75" s="341">
        <v>100</v>
      </c>
    </row>
    <row r="76" spans="1:12" ht="20.25">
      <c r="A76" s="369">
        <v>71</v>
      </c>
      <c r="B76" s="336" t="s">
        <v>223</v>
      </c>
      <c r="C76" s="336" t="s">
        <v>225</v>
      </c>
      <c r="D76" s="338" t="s">
        <v>292</v>
      </c>
      <c r="E76" s="341">
        <v>239400</v>
      </c>
      <c r="F76" s="341">
        <v>239400</v>
      </c>
      <c r="G76" s="341">
        <v>0</v>
      </c>
      <c r="H76" s="341">
        <v>0</v>
      </c>
      <c r="I76" s="341">
        <v>0</v>
      </c>
      <c r="J76" s="341">
        <v>0</v>
      </c>
      <c r="K76" s="341">
        <v>239400</v>
      </c>
      <c r="L76" s="341">
        <v>100</v>
      </c>
    </row>
    <row r="77" spans="1:12" ht="20.25">
      <c r="A77" s="369">
        <v>72</v>
      </c>
      <c r="B77" s="336" t="s">
        <v>226</v>
      </c>
      <c r="C77" s="336" t="s">
        <v>228</v>
      </c>
      <c r="D77" s="338" t="s">
        <v>292</v>
      </c>
      <c r="E77" s="341">
        <v>12500</v>
      </c>
      <c r="F77" s="341">
        <v>12500</v>
      </c>
      <c r="G77" s="341">
        <v>0</v>
      </c>
      <c r="H77" s="341">
        <v>0</v>
      </c>
      <c r="I77" s="341">
        <v>0</v>
      </c>
      <c r="J77" s="341">
        <v>0</v>
      </c>
      <c r="K77" s="341">
        <v>12500</v>
      </c>
      <c r="L77" s="341">
        <v>100</v>
      </c>
    </row>
    <row r="78" spans="1:12" ht="20.25">
      <c r="A78" s="390" t="s">
        <v>265</v>
      </c>
      <c r="B78" s="391"/>
      <c r="C78" s="392"/>
      <c r="D78" s="361" t="s">
        <v>292</v>
      </c>
      <c r="E78" s="358">
        <v>120472600</v>
      </c>
      <c r="F78" s="358">
        <v>120472600</v>
      </c>
      <c r="G78" s="358">
        <v>0</v>
      </c>
      <c r="H78" s="358">
        <v>0</v>
      </c>
      <c r="I78" s="358">
        <v>0</v>
      </c>
      <c r="J78" s="358">
        <v>0</v>
      </c>
      <c r="K78" s="358">
        <v>120472600</v>
      </c>
      <c r="L78" s="358">
        <v>100</v>
      </c>
    </row>
    <row r="79" spans="1:12" ht="20.25">
      <c r="A79" s="369">
        <v>1</v>
      </c>
      <c r="B79" s="336" t="s">
        <v>236</v>
      </c>
      <c r="C79" s="336" t="s">
        <v>238</v>
      </c>
      <c r="D79" s="338" t="s">
        <v>292</v>
      </c>
      <c r="E79" s="341">
        <v>0</v>
      </c>
      <c r="F79" s="341">
        <v>0</v>
      </c>
      <c r="G79" s="341">
        <v>0</v>
      </c>
      <c r="H79" s="341">
        <v>0</v>
      </c>
      <c r="I79" s="341">
        <v>0</v>
      </c>
      <c r="J79" s="341">
        <v>0</v>
      </c>
      <c r="K79" s="341">
        <v>0</v>
      </c>
      <c r="L79" s="341">
        <v>0</v>
      </c>
    </row>
    <row r="80" spans="1:12" ht="20.25">
      <c r="A80" s="369">
        <v>2</v>
      </c>
      <c r="B80" s="336" t="s">
        <v>239</v>
      </c>
      <c r="C80" s="336" t="s">
        <v>240</v>
      </c>
      <c r="D80" s="338" t="s">
        <v>292</v>
      </c>
      <c r="E80" s="341">
        <v>0</v>
      </c>
      <c r="F80" s="341">
        <v>0</v>
      </c>
      <c r="G80" s="341">
        <v>0</v>
      </c>
      <c r="H80" s="341">
        <v>0</v>
      </c>
      <c r="I80" s="341">
        <v>0</v>
      </c>
      <c r="J80" s="341">
        <v>0</v>
      </c>
      <c r="K80" s="341">
        <v>0</v>
      </c>
      <c r="L80" s="341">
        <v>0</v>
      </c>
    </row>
    <row r="81" spans="1:12" ht="20.25">
      <c r="A81" s="369">
        <v>3</v>
      </c>
      <c r="B81" s="336" t="s">
        <v>241</v>
      </c>
      <c r="C81" s="336" t="s">
        <v>242</v>
      </c>
      <c r="D81" s="338" t="s">
        <v>292</v>
      </c>
      <c r="E81" s="341">
        <v>0</v>
      </c>
      <c r="F81" s="341">
        <v>0</v>
      </c>
      <c r="G81" s="341">
        <v>0</v>
      </c>
      <c r="H81" s="341">
        <v>0</v>
      </c>
      <c r="I81" s="341">
        <v>0</v>
      </c>
      <c r="J81" s="341">
        <v>0</v>
      </c>
      <c r="K81" s="341">
        <v>0</v>
      </c>
      <c r="L81" s="341">
        <v>0</v>
      </c>
    </row>
    <row r="82" spans="1:12" ht="20.25">
      <c r="A82" s="369">
        <v>4</v>
      </c>
      <c r="B82" s="336" t="s">
        <v>485</v>
      </c>
      <c r="C82" s="336" t="s">
        <v>244</v>
      </c>
      <c r="D82" s="338" t="s">
        <v>292</v>
      </c>
      <c r="E82" s="341">
        <v>4074000</v>
      </c>
      <c r="F82" s="341">
        <v>4074000</v>
      </c>
      <c r="G82" s="341">
        <v>0</v>
      </c>
      <c r="H82" s="341">
        <v>0</v>
      </c>
      <c r="I82" s="341">
        <v>0</v>
      </c>
      <c r="J82" s="341">
        <v>0</v>
      </c>
      <c r="K82" s="341">
        <v>4074000</v>
      </c>
      <c r="L82" s="341">
        <v>100</v>
      </c>
    </row>
    <row r="83" spans="1:12" ht="20.25">
      <c r="A83" s="369">
        <v>5</v>
      </c>
      <c r="B83" s="336" t="s">
        <v>245</v>
      </c>
      <c r="C83" s="336" t="s">
        <v>246</v>
      </c>
      <c r="D83" s="338" t="s">
        <v>292</v>
      </c>
      <c r="E83" s="341">
        <v>0</v>
      </c>
      <c r="F83" s="341">
        <v>0</v>
      </c>
      <c r="G83" s="341">
        <v>0</v>
      </c>
      <c r="H83" s="341">
        <v>0</v>
      </c>
      <c r="I83" s="341">
        <v>0</v>
      </c>
      <c r="J83" s="341">
        <v>0</v>
      </c>
      <c r="K83" s="341">
        <v>0</v>
      </c>
      <c r="L83" s="341">
        <v>0</v>
      </c>
    </row>
    <row r="84" spans="1:12" ht="20.25">
      <c r="A84" s="369">
        <v>6</v>
      </c>
      <c r="B84" s="336" t="s">
        <v>247</v>
      </c>
      <c r="C84" s="336" t="s">
        <v>248</v>
      </c>
      <c r="D84" s="338" t="s">
        <v>292</v>
      </c>
      <c r="E84" s="341">
        <v>0</v>
      </c>
      <c r="F84" s="341">
        <v>0</v>
      </c>
      <c r="G84" s="341">
        <v>0</v>
      </c>
      <c r="H84" s="341">
        <v>0</v>
      </c>
      <c r="I84" s="341">
        <v>0</v>
      </c>
      <c r="J84" s="341">
        <v>0</v>
      </c>
      <c r="K84" s="341">
        <v>0</v>
      </c>
      <c r="L84" s="341">
        <v>0</v>
      </c>
    </row>
    <row r="85" spans="1:12" ht="20.25">
      <c r="A85" s="369">
        <v>7</v>
      </c>
      <c r="B85" s="336" t="s">
        <v>249</v>
      </c>
      <c r="C85" s="336" t="s">
        <v>250</v>
      </c>
      <c r="D85" s="338" t="s">
        <v>292</v>
      </c>
      <c r="E85" s="341">
        <v>0</v>
      </c>
      <c r="F85" s="341">
        <v>0</v>
      </c>
      <c r="G85" s="341">
        <v>0</v>
      </c>
      <c r="H85" s="341">
        <v>0</v>
      </c>
      <c r="I85" s="341">
        <v>0</v>
      </c>
      <c r="J85" s="341">
        <v>0</v>
      </c>
      <c r="K85" s="341">
        <v>0</v>
      </c>
      <c r="L85" s="341">
        <v>0</v>
      </c>
    </row>
    <row r="86" spans="1:12" ht="20.25">
      <c r="A86" s="369">
        <v>8</v>
      </c>
      <c r="B86" s="336" t="s">
        <v>251</v>
      </c>
      <c r="C86" s="336" t="s">
        <v>252</v>
      </c>
      <c r="D86" s="338" t="s">
        <v>292</v>
      </c>
      <c r="E86" s="341">
        <v>0</v>
      </c>
      <c r="F86" s="341">
        <v>0</v>
      </c>
      <c r="G86" s="341">
        <v>0</v>
      </c>
      <c r="H86" s="341">
        <v>0</v>
      </c>
      <c r="I86" s="341">
        <v>0</v>
      </c>
      <c r="J86" s="341">
        <v>0</v>
      </c>
      <c r="K86" s="341">
        <v>0</v>
      </c>
      <c r="L86" s="341">
        <v>0</v>
      </c>
    </row>
    <row r="87" spans="1:12" ht="20.25">
      <c r="A87" s="369">
        <v>9</v>
      </c>
      <c r="B87" s="336" t="s">
        <v>253</v>
      </c>
      <c r="C87" s="336" t="s">
        <v>254</v>
      </c>
      <c r="D87" s="338" t="s">
        <v>292</v>
      </c>
      <c r="E87" s="341">
        <v>40313900</v>
      </c>
      <c r="F87" s="341">
        <v>40313900</v>
      </c>
      <c r="G87" s="341">
        <v>0</v>
      </c>
      <c r="H87" s="341">
        <v>0</v>
      </c>
      <c r="I87" s="341">
        <v>0</v>
      </c>
      <c r="J87" s="341">
        <v>0</v>
      </c>
      <c r="K87" s="341">
        <v>40313900</v>
      </c>
      <c r="L87" s="341">
        <v>100</v>
      </c>
    </row>
    <row r="88" spans="1:12" ht="20.25">
      <c r="A88" s="369">
        <v>10</v>
      </c>
      <c r="B88" s="336" t="s">
        <v>255</v>
      </c>
      <c r="C88" s="336" t="s">
        <v>256</v>
      </c>
      <c r="D88" s="338" t="s">
        <v>292</v>
      </c>
      <c r="E88" s="341">
        <v>44147000</v>
      </c>
      <c r="F88" s="341">
        <v>44147000</v>
      </c>
      <c r="G88" s="341">
        <v>0</v>
      </c>
      <c r="H88" s="341">
        <v>0</v>
      </c>
      <c r="I88" s="341">
        <v>0</v>
      </c>
      <c r="J88" s="341">
        <v>0</v>
      </c>
      <c r="K88" s="341">
        <v>44147000</v>
      </c>
      <c r="L88" s="341">
        <v>100</v>
      </c>
    </row>
    <row r="89" spans="1:12" ht="20.25">
      <c r="A89" s="369">
        <v>11</v>
      </c>
      <c r="B89" s="336" t="s">
        <v>257</v>
      </c>
      <c r="C89" s="336" t="s">
        <v>258</v>
      </c>
      <c r="D89" s="338" t="s">
        <v>292</v>
      </c>
      <c r="E89" s="341">
        <v>854000</v>
      </c>
      <c r="F89" s="341">
        <v>854000</v>
      </c>
      <c r="G89" s="341">
        <v>0</v>
      </c>
      <c r="H89" s="341">
        <v>0</v>
      </c>
      <c r="I89" s="341">
        <v>0</v>
      </c>
      <c r="J89" s="341">
        <v>0</v>
      </c>
      <c r="K89" s="341">
        <v>854000</v>
      </c>
      <c r="L89" s="341">
        <v>100</v>
      </c>
    </row>
    <row r="90" spans="1:12" ht="20.25">
      <c r="A90" s="369">
        <v>12</v>
      </c>
      <c r="B90" s="336" t="s">
        <v>259</v>
      </c>
      <c r="C90" s="336" t="s">
        <v>260</v>
      </c>
      <c r="D90" s="338" t="s">
        <v>292</v>
      </c>
      <c r="E90" s="341">
        <v>0</v>
      </c>
      <c r="F90" s="341">
        <v>0</v>
      </c>
      <c r="G90" s="341">
        <v>0</v>
      </c>
      <c r="H90" s="341">
        <v>0</v>
      </c>
      <c r="I90" s="341">
        <v>0</v>
      </c>
      <c r="J90" s="341">
        <v>0</v>
      </c>
      <c r="K90" s="341">
        <v>0</v>
      </c>
      <c r="L90" s="341">
        <v>0</v>
      </c>
    </row>
    <row r="91" spans="1:12" ht="20.25">
      <c r="A91" s="369">
        <v>13</v>
      </c>
      <c r="B91" s="336" t="s">
        <v>261</v>
      </c>
      <c r="C91" s="336" t="s">
        <v>262</v>
      </c>
      <c r="D91" s="338" t="s">
        <v>292</v>
      </c>
      <c r="E91" s="341">
        <v>31083700</v>
      </c>
      <c r="F91" s="341">
        <v>31083700</v>
      </c>
      <c r="G91" s="341">
        <v>0</v>
      </c>
      <c r="H91" s="341">
        <v>0</v>
      </c>
      <c r="I91" s="341">
        <v>0</v>
      </c>
      <c r="J91" s="341">
        <v>0</v>
      </c>
      <c r="K91" s="341">
        <v>31083700</v>
      </c>
      <c r="L91" s="341">
        <v>100</v>
      </c>
    </row>
    <row r="92" spans="1:12" ht="20.25">
      <c r="A92" s="369">
        <v>14</v>
      </c>
      <c r="B92" s="336" t="s">
        <v>263</v>
      </c>
      <c r="C92" s="336" t="s">
        <v>264</v>
      </c>
      <c r="D92" s="338" t="s">
        <v>292</v>
      </c>
      <c r="E92" s="341">
        <v>0</v>
      </c>
      <c r="F92" s="341">
        <v>0</v>
      </c>
      <c r="G92" s="341">
        <v>0</v>
      </c>
      <c r="H92" s="341">
        <v>0</v>
      </c>
      <c r="I92" s="341">
        <v>0</v>
      </c>
      <c r="J92" s="341">
        <v>0</v>
      </c>
      <c r="K92" s="341">
        <v>0</v>
      </c>
      <c r="L92" s="341">
        <v>0</v>
      </c>
    </row>
    <row r="93" spans="1:12" ht="20.25">
      <c r="A93" s="369">
        <v>15</v>
      </c>
      <c r="B93" s="336" t="s">
        <v>265</v>
      </c>
      <c r="C93" s="336" t="s">
        <v>266</v>
      </c>
      <c r="D93" s="338" t="s">
        <v>292</v>
      </c>
      <c r="E93" s="341">
        <v>0</v>
      </c>
      <c r="F93" s="341">
        <v>0</v>
      </c>
      <c r="G93" s="341">
        <v>0</v>
      </c>
      <c r="H93" s="341">
        <v>0</v>
      </c>
      <c r="I93" s="341">
        <v>0</v>
      </c>
      <c r="J93" s="341">
        <v>0</v>
      </c>
      <c r="K93" s="341">
        <v>0</v>
      </c>
      <c r="L93" s="341">
        <v>0</v>
      </c>
    </row>
  </sheetData>
  <autoFilter ref="D1:D99"/>
  <sortState ref="B6:L77">
    <sortCondition descending="1" ref="J6:J77"/>
  </sortState>
  <mergeCells count="7">
    <mergeCell ref="D2:D4"/>
    <mergeCell ref="E2:E3"/>
    <mergeCell ref="A78:C78"/>
    <mergeCell ref="A5:C5"/>
    <mergeCell ref="A2:A4"/>
    <mergeCell ref="B2:B4"/>
    <mergeCell ref="C2:C4"/>
  </mergeCells>
  <conditionalFormatting sqref="J6:J25 J27:J45 J47:J62 J64:J76 J79:J92">
    <cfRule type="cellIs" dxfId="32" priority="5" operator="lessThan">
      <formula>21</formula>
    </cfRule>
    <cfRule type="cellIs" dxfId="31" priority="6" operator="greaterThan">
      <formula>21</formula>
    </cfRule>
    <cfRule type="cellIs" dxfId="30" priority="28" operator="greaterThan">
      <formula>22</formula>
    </cfRule>
    <cfRule type="cellIs" dxfId="29" priority="29" operator="lessThan">
      <formula>21</formula>
    </cfRule>
    <cfRule type="cellIs" dxfId="28" priority="30" operator="greaterThan">
      <formula>21</formula>
    </cfRule>
  </conditionalFormatting>
  <conditionalFormatting sqref="J6:J77 J79:J93">
    <cfRule type="cellIs" dxfId="27" priority="1" operator="lessThan">
      <formula>13</formula>
    </cfRule>
    <cfRule type="cellIs" dxfId="26" priority="2" operator="greaterThan">
      <formula>13</formula>
    </cfRule>
    <cfRule type="cellIs" dxfId="25" priority="20" operator="equal">
      <formula>13</formula>
    </cfRule>
    <cfRule type="cellIs" dxfId="24" priority="21" operator="equal">
      <formula>13</formula>
    </cfRule>
    <cfRule type="cellIs" dxfId="23" priority="24" operator="lessThan">
      <formula>13</formula>
    </cfRule>
    <cfRule type="cellIs" dxfId="22" priority="25" operator="greaterThan">
      <formula>13</formula>
    </cfRule>
  </conditionalFormatting>
  <conditionalFormatting sqref="J6:J25 J27:J45 J47:J62 J64:J76 J79:J92">
    <cfRule type="cellIs" dxfId="21" priority="19" operator="equal">
      <formula>24</formula>
    </cfRule>
  </conditionalFormatting>
  <conditionalFormatting sqref="J6:J77 J79:J93">
    <cfRule type="cellIs" dxfId="20" priority="7" operator="equal">
      <formula>13</formula>
    </cfRule>
    <cfRule type="cellIs" dxfId="19" priority="8" operator="lessThan">
      <formula>13</formula>
    </cfRule>
    <cfRule type="cellIs" dxfId="18" priority="9" operator="greaterThan">
      <formula>13</formula>
    </cfRule>
  </conditionalFormatting>
  <pageMargins left="0.19685039370078741" right="0.15748031496062992" top="0.74803149606299213" bottom="0.33"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dimension ref="A1:L94"/>
  <sheetViews>
    <sheetView workbookViewId="0">
      <selection activeCell="I77" sqref="I77"/>
    </sheetView>
  </sheetViews>
  <sheetFormatPr defaultColWidth="9.125" defaultRowHeight="18"/>
  <cols>
    <col min="1" max="1" width="6.625" style="366" bestFit="1" customWidth="1"/>
    <col min="2" max="2" width="15.375" style="1" customWidth="1"/>
    <col min="3" max="3" width="12.25" style="1" bestFit="1" customWidth="1"/>
    <col min="4" max="4" width="12.875" style="95" bestFit="1" customWidth="1"/>
    <col min="5" max="5" width="17.25" style="335" bestFit="1" customWidth="1"/>
    <col min="6" max="6" width="16" style="95" bestFit="1" customWidth="1"/>
    <col min="7" max="7" width="14.5" style="95" bestFit="1" customWidth="1"/>
    <col min="8" max="9" width="16" style="95" bestFit="1" customWidth="1"/>
    <col min="10" max="10" width="8.875" style="95" customWidth="1"/>
    <col min="11" max="11" width="17.25" style="95" bestFit="1" customWidth="1"/>
    <col min="12" max="12" width="7.375" style="95" bestFit="1" customWidth="1"/>
    <col min="13" max="16384" width="9.125" style="95"/>
  </cols>
  <sheetData>
    <row r="1" spans="1:12" ht="23.25">
      <c r="B1" s="365" t="s">
        <v>491</v>
      </c>
    </row>
    <row r="2" spans="1:12" ht="20.25">
      <c r="A2" s="377" t="s">
        <v>492</v>
      </c>
      <c r="B2" s="380" t="s">
        <v>486</v>
      </c>
      <c r="C2" s="380" t="s">
        <v>10</v>
      </c>
      <c r="D2" s="377" t="s">
        <v>293</v>
      </c>
      <c r="E2" s="378" t="s">
        <v>294</v>
      </c>
      <c r="F2" s="15" t="s">
        <v>2</v>
      </c>
      <c r="G2" s="16"/>
      <c r="H2" s="16"/>
      <c r="I2" s="16"/>
      <c r="J2" s="16"/>
      <c r="K2" s="16"/>
      <c r="L2" s="17"/>
    </row>
    <row r="3" spans="1:12" ht="20.25">
      <c r="A3" s="377"/>
      <c r="B3" s="380"/>
      <c r="C3" s="380"/>
      <c r="D3" s="377"/>
      <c r="E3" s="379"/>
      <c r="F3" s="34" t="s">
        <v>8</v>
      </c>
      <c r="G3" s="34" t="s">
        <v>11</v>
      </c>
      <c r="H3" s="34" t="s">
        <v>12</v>
      </c>
      <c r="I3" s="35" t="s">
        <v>13</v>
      </c>
      <c r="J3" s="36"/>
      <c r="K3" s="35" t="s">
        <v>14</v>
      </c>
      <c r="L3" s="36"/>
    </row>
    <row r="4" spans="1:12" ht="20.25">
      <c r="A4" s="377"/>
      <c r="B4" s="380"/>
      <c r="C4" s="380"/>
      <c r="D4" s="377"/>
      <c r="E4" s="334" t="s">
        <v>15</v>
      </c>
      <c r="F4" s="43" t="s">
        <v>15</v>
      </c>
      <c r="G4" s="43" t="s">
        <v>15</v>
      </c>
      <c r="H4" s="43" t="s">
        <v>15</v>
      </c>
      <c r="I4" s="43" t="s">
        <v>15</v>
      </c>
      <c r="J4" s="43" t="s">
        <v>16</v>
      </c>
      <c r="K4" s="43" t="s">
        <v>15</v>
      </c>
      <c r="L4" s="43" t="s">
        <v>16</v>
      </c>
    </row>
    <row r="5" spans="1:12" ht="20.25">
      <c r="A5" s="367"/>
      <c r="B5" s="382" t="s">
        <v>2</v>
      </c>
      <c r="C5" s="383"/>
      <c r="D5" s="362" t="s">
        <v>290</v>
      </c>
      <c r="E5" s="353">
        <v>1335170500</v>
      </c>
      <c r="F5" s="353">
        <v>754475900</v>
      </c>
      <c r="G5" s="353">
        <v>16577220.029999997</v>
      </c>
      <c r="H5" s="353">
        <v>160456868.31</v>
      </c>
      <c r="I5" s="353">
        <v>177034088.34000003</v>
      </c>
      <c r="J5" s="353">
        <v>13.259286985444932</v>
      </c>
      <c r="K5" s="353">
        <v>1158136411.6599998</v>
      </c>
      <c r="L5" s="353">
        <v>86.740713014555055</v>
      </c>
    </row>
    <row r="6" spans="1:12" ht="20.25">
      <c r="A6" s="368"/>
      <c r="B6" s="391" t="s">
        <v>489</v>
      </c>
      <c r="C6" s="392"/>
      <c r="D6" s="359" t="s">
        <v>290</v>
      </c>
      <c r="E6" s="356">
        <v>61776813</v>
      </c>
      <c r="F6" s="356">
        <v>43442313</v>
      </c>
      <c r="G6" s="356">
        <v>2237350</v>
      </c>
      <c r="H6" s="356">
        <v>7243437.8699999992</v>
      </c>
      <c r="I6" s="356">
        <v>9480787.870000001</v>
      </c>
      <c r="J6" s="356">
        <v>15.346838740289177</v>
      </c>
      <c r="K6" s="356">
        <v>52296025.129999995</v>
      </c>
      <c r="L6" s="356">
        <v>84.653161259710828</v>
      </c>
    </row>
    <row r="7" spans="1:12" ht="20.25">
      <c r="A7" s="369">
        <v>1</v>
      </c>
      <c r="B7" s="336" t="s">
        <v>199</v>
      </c>
      <c r="C7" s="336" t="s">
        <v>201</v>
      </c>
      <c r="D7" s="336" t="s">
        <v>290</v>
      </c>
      <c r="E7" s="339">
        <v>2374435</v>
      </c>
      <c r="F7" s="339">
        <v>1503835</v>
      </c>
      <c r="G7" s="339">
        <v>274808.57999999996</v>
      </c>
      <c r="H7" s="339">
        <v>415391.11</v>
      </c>
      <c r="I7" s="339">
        <v>690199.69</v>
      </c>
      <c r="J7" s="339">
        <v>29.067954692379452</v>
      </c>
      <c r="K7" s="339">
        <v>1684235.31</v>
      </c>
      <c r="L7" s="339">
        <v>70.932045307620555</v>
      </c>
    </row>
    <row r="8" spans="1:12" ht="20.25">
      <c r="A8" s="370">
        <v>2</v>
      </c>
      <c r="B8" s="337" t="s">
        <v>97</v>
      </c>
      <c r="C8" s="337" t="s">
        <v>99</v>
      </c>
      <c r="D8" s="337" t="s">
        <v>290</v>
      </c>
      <c r="E8" s="340">
        <v>3166740</v>
      </c>
      <c r="F8" s="340">
        <v>2130240</v>
      </c>
      <c r="G8" s="340">
        <v>409800</v>
      </c>
      <c r="H8" s="340">
        <v>490973.70999999996</v>
      </c>
      <c r="I8" s="340">
        <v>900773.71</v>
      </c>
      <c r="J8" s="340">
        <v>28.444826856641214</v>
      </c>
      <c r="K8" s="340">
        <v>2265966.29</v>
      </c>
      <c r="L8" s="340">
        <v>71.555173143358786</v>
      </c>
    </row>
    <row r="9" spans="1:12" ht="20.25">
      <c r="A9" s="370">
        <v>3</v>
      </c>
      <c r="B9" s="337" t="s">
        <v>229</v>
      </c>
      <c r="C9" s="337" t="s">
        <v>231</v>
      </c>
      <c r="D9" s="337" t="s">
        <v>290</v>
      </c>
      <c r="E9" s="340">
        <v>1900845</v>
      </c>
      <c r="F9" s="340">
        <v>1220745</v>
      </c>
      <c r="G9" s="340">
        <v>146000</v>
      </c>
      <c r="H9" s="340">
        <v>389448.31</v>
      </c>
      <c r="I9" s="340">
        <v>535448.31000000006</v>
      </c>
      <c r="J9" s="340">
        <v>28.168962224694809</v>
      </c>
      <c r="K9" s="340">
        <v>1365396.69</v>
      </c>
      <c r="L9" s="340">
        <v>71.831037775305191</v>
      </c>
    </row>
    <row r="10" spans="1:12" ht="20.25">
      <c r="A10" s="370">
        <v>4</v>
      </c>
      <c r="B10" s="337" t="s">
        <v>233</v>
      </c>
      <c r="C10" s="337" t="s">
        <v>235</v>
      </c>
      <c r="D10" s="337" t="s">
        <v>290</v>
      </c>
      <c r="E10" s="340">
        <v>2855035</v>
      </c>
      <c r="F10" s="340">
        <v>2170835</v>
      </c>
      <c r="G10" s="340">
        <v>96000</v>
      </c>
      <c r="H10" s="340">
        <v>687413.69</v>
      </c>
      <c r="I10" s="340">
        <v>783413.69</v>
      </c>
      <c r="J10" s="340">
        <v>27.439722805499759</v>
      </c>
      <c r="K10" s="340">
        <v>2071621.31</v>
      </c>
      <c r="L10" s="340">
        <v>72.560277194500244</v>
      </c>
    </row>
    <row r="11" spans="1:12" ht="20.25">
      <c r="A11" s="370">
        <v>5</v>
      </c>
      <c r="B11" s="337" t="s">
        <v>79</v>
      </c>
      <c r="C11" s="337" t="s">
        <v>81</v>
      </c>
      <c r="D11" s="337" t="s">
        <v>290</v>
      </c>
      <c r="E11" s="340">
        <v>1847090</v>
      </c>
      <c r="F11" s="340">
        <v>1157490</v>
      </c>
      <c r="G11" s="340">
        <v>124750</v>
      </c>
      <c r="H11" s="340">
        <v>377439.67</v>
      </c>
      <c r="I11" s="340">
        <v>502189.67</v>
      </c>
      <c r="J11" s="340">
        <v>27.18815379867792</v>
      </c>
      <c r="K11" s="340">
        <v>1344900.33</v>
      </c>
      <c r="L11" s="340">
        <v>72.811846201322084</v>
      </c>
    </row>
    <row r="12" spans="1:12" ht="20.25">
      <c r="A12" s="370">
        <v>6</v>
      </c>
      <c r="B12" s="337" t="s">
        <v>25</v>
      </c>
      <c r="C12" s="337" t="s">
        <v>27</v>
      </c>
      <c r="D12" s="337" t="s">
        <v>290</v>
      </c>
      <c r="E12" s="340">
        <v>1758500</v>
      </c>
      <c r="F12" s="340">
        <v>1033600</v>
      </c>
      <c r="G12" s="340">
        <v>120600</v>
      </c>
      <c r="H12" s="340">
        <v>349154.67</v>
      </c>
      <c r="I12" s="340">
        <v>469754.67</v>
      </c>
      <c r="J12" s="340">
        <v>26.713373329542222</v>
      </c>
      <c r="K12" s="340">
        <v>1288745.33</v>
      </c>
      <c r="L12" s="340">
        <v>73.286626670457778</v>
      </c>
    </row>
    <row r="13" spans="1:12" ht="20.25">
      <c r="A13" s="370">
        <v>7</v>
      </c>
      <c r="B13" s="337" t="s">
        <v>31</v>
      </c>
      <c r="C13" s="337" t="s">
        <v>33</v>
      </c>
      <c r="D13" s="337" t="s">
        <v>290</v>
      </c>
      <c r="E13" s="340">
        <v>2009425</v>
      </c>
      <c r="F13" s="340">
        <v>1170525</v>
      </c>
      <c r="G13" s="340">
        <v>260950</v>
      </c>
      <c r="H13" s="340">
        <v>245956.89</v>
      </c>
      <c r="I13" s="340">
        <v>506906.89</v>
      </c>
      <c r="J13" s="340">
        <v>25.226464784702092</v>
      </c>
      <c r="K13" s="340">
        <v>1502518.1099999999</v>
      </c>
      <c r="L13" s="340">
        <v>74.773535215297912</v>
      </c>
    </row>
    <row r="14" spans="1:12" ht="20.25">
      <c r="A14" s="370">
        <v>8</v>
      </c>
      <c r="B14" s="337" t="s">
        <v>34</v>
      </c>
      <c r="C14" s="337" t="s">
        <v>36</v>
      </c>
      <c r="D14" s="337" t="s">
        <v>290</v>
      </c>
      <c r="E14" s="340">
        <v>2351033</v>
      </c>
      <c r="F14" s="340">
        <v>1559733</v>
      </c>
      <c r="G14" s="340">
        <v>131375</v>
      </c>
      <c r="H14" s="340">
        <v>423432.19</v>
      </c>
      <c r="I14" s="340">
        <v>554807.18999999994</v>
      </c>
      <c r="J14" s="340">
        <v>23.59844332257352</v>
      </c>
      <c r="K14" s="340">
        <v>1796225.81</v>
      </c>
      <c r="L14" s="340">
        <v>76.40155667742647</v>
      </c>
    </row>
    <row r="15" spans="1:12" ht="20.25">
      <c r="A15" s="370">
        <v>9</v>
      </c>
      <c r="B15" s="337" t="s">
        <v>115</v>
      </c>
      <c r="C15" s="337" t="s">
        <v>117</v>
      </c>
      <c r="D15" s="337" t="s">
        <v>290</v>
      </c>
      <c r="E15" s="340">
        <v>4267320</v>
      </c>
      <c r="F15" s="340">
        <v>3140220</v>
      </c>
      <c r="G15" s="340">
        <v>109000</v>
      </c>
      <c r="H15" s="340">
        <v>873653.10999999987</v>
      </c>
      <c r="I15" s="340">
        <v>982653.10999999987</v>
      </c>
      <c r="J15" s="340">
        <v>23.027406194051533</v>
      </c>
      <c r="K15" s="340">
        <v>3284666.89</v>
      </c>
      <c r="L15" s="340">
        <v>76.972593805948463</v>
      </c>
    </row>
    <row r="16" spans="1:12" ht="20.25">
      <c r="A16" s="370">
        <v>10</v>
      </c>
      <c r="B16" s="337" t="s">
        <v>190</v>
      </c>
      <c r="C16" s="337" t="s">
        <v>192</v>
      </c>
      <c r="D16" s="337" t="s">
        <v>290</v>
      </c>
      <c r="E16" s="340">
        <v>3498973</v>
      </c>
      <c r="F16" s="340">
        <v>2503273</v>
      </c>
      <c r="G16" s="340">
        <v>113875</v>
      </c>
      <c r="H16" s="340">
        <v>685117.24</v>
      </c>
      <c r="I16" s="340">
        <v>798992.24</v>
      </c>
      <c r="J16" s="340">
        <v>22.835050170435725</v>
      </c>
      <c r="K16" s="340">
        <v>2699980.76</v>
      </c>
      <c r="L16" s="340">
        <v>77.164949829564279</v>
      </c>
    </row>
    <row r="17" spans="1:12" ht="20.25">
      <c r="A17" s="370">
        <v>11</v>
      </c>
      <c r="B17" s="337" t="s">
        <v>178</v>
      </c>
      <c r="C17" s="337" t="s">
        <v>180</v>
      </c>
      <c r="D17" s="337" t="s">
        <v>290</v>
      </c>
      <c r="E17" s="340">
        <v>2886360</v>
      </c>
      <c r="F17" s="340">
        <v>1958960</v>
      </c>
      <c r="G17" s="340">
        <v>218220</v>
      </c>
      <c r="H17" s="340">
        <v>421233.30999999994</v>
      </c>
      <c r="I17" s="340">
        <v>639453.30999999994</v>
      </c>
      <c r="J17" s="340">
        <v>22.154315816460869</v>
      </c>
      <c r="K17" s="340">
        <v>2246906.69</v>
      </c>
      <c r="L17" s="340">
        <v>77.845684183539134</v>
      </c>
    </row>
    <row r="18" spans="1:12" ht="20.25">
      <c r="A18" s="370">
        <v>12</v>
      </c>
      <c r="B18" s="337" t="s">
        <v>73</v>
      </c>
      <c r="C18" s="337" t="s">
        <v>75</v>
      </c>
      <c r="D18" s="337" t="s">
        <v>290</v>
      </c>
      <c r="E18" s="340">
        <v>2134165</v>
      </c>
      <c r="F18" s="340">
        <v>1400165</v>
      </c>
      <c r="G18" s="340">
        <v>98975</v>
      </c>
      <c r="H18" s="340">
        <v>367008.64</v>
      </c>
      <c r="I18" s="340">
        <v>465983.64</v>
      </c>
      <c r="J18" s="340">
        <v>21.834471092909872</v>
      </c>
      <c r="K18" s="340">
        <v>1668181.3599999999</v>
      </c>
      <c r="L18" s="340">
        <v>78.16552890709012</v>
      </c>
    </row>
    <row r="19" spans="1:12" ht="20.25">
      <c r="A19" s="370">
        <v>13</v>
      </c>
      <c r="B19" s="337" t="s">
        <v>130</v>
      </c>
      <c r="C19" s="337" t="s">
        <v>132</v>
      </c>
      <c r="D19" s="337" t="s">
        <v>290</v>
      </c>
      <c r="E19" s="340">
        <v>3159895</v>
      </c>
      <c r="F19" s="340">
        <v>2043395</v>
      </c>
      <c r="G19" s="340">
        <v>105000</v>
      </c>
      <c r="H19" s="340">
        <v>584689.9800000001</v>
      </c>
      <c r="I19" s="340">
        <v>689689.9800000001</v>
      </c>
      <c r="J19" s="340">
        <v>21.826357521373343</v>
      </c>
      <c r="K19" s="340">
        <v>2470205.02</v>
      </c>
      <c r="L19" s="340">
        <v>78.173642478626661</v>
      </c>
    </row>
    <row r="20" spans="1:12" ht="20.25">
      <c r="A20" s="370">
        <v>14</v>
      </c>
      <c r="B20" s="337" t="s">
        <v>19</v>
      </c>
      <c r="C20" s="337" t="s">
        <v>21</v>
      </c>
      <c r="D20" s="337" t="s">
        <v>290</v>
      </c>
      <c r="E20" s="340">
        <v>2754835</v>
      </c>
      <c r="F20" s="340">
        <v>1806035</v>
      </c>
      <c r="G20" s="340">
        <v>133750</v>
      </c>
      <c r="H20" s="340">
        <v>464256.81</v>
      </c>
      <c r="I20" s="340">
        <v>598006.81000000006</v>
      </c>
      <c r="J20" s="340">
        <v>21.707536386026753</v>
      </c>
      <c r="K20" s="340">
        <v>2156828.19</v>
      </c>
      <c r="L20" s="340">
        <v>78.292463613973254</v>
      </c>
    </row>
    <row r="21" spans="1:12" ht="20.25">
      <c r="A21" s="370">
        <v>15</v>
      </c>
      <c r="B21" s="337" t="s">
        <v>184</v>
      </c>
      <c r="C21" s="337" t="s">
        <v>186</v>
      </c>
      <c r="D21" s="337" t="s">
        <v>290</v>
      </c>
      <c r="E21" s="340">
        <v>3679150</v>
      </c>
      <c r="F21" s="340">
        <v>2579150</v>
      </c>
      <c r="G21" s="340">
        <v>268264.09999999998</v>
      </c>
      <c r="H21" s="340">
        <v>495109.35</v>
      </c>
      <c r="I21" s="340">
        <v>763373.45</v>
      </c>
      <c r="J21" s="340">
        <v>20.748636233912723</v>
      </c>
      <c r="K21" s="340">
        <v>2915776.55</v>
      </c>
      <c r="L21" s="340">
        <v>79.25136376608728</v>
      </c>
    </row>
    <row r="22" spans="1:12" ht="20.25">
      <c r="A22" s="370">
        <v>16</v>
      </c>
      <c r="B22" s="337" t="s">
        <v>127</v>
      </c>
      <c r="C22" s="337" t="s">
        <v>129</v>
      </c>
      <c r="D22" s="337" t="s">
        <v>290</v>
      </c>
      <c r="E22" s="340">
        <v>3811290</v>
      </c>
      <c r="F22" s="340">
        <v>2540690</v>
      </c>
      <c r="G22" s="340">
        <v>133500</v>
      </c>
      <c r="H22" s="340">
        <v>657192.07999999996</v>
      </c>
      <c r="I22" s="340">
        <v>790692.08</v>
      </c>
      <c r="J22" s="340">
        <v>20.746048713165358</v>
      </c>
      <c r="K22" s="340">
        <v>3020597.92</v>
      </c>
      <c r="L22" s="340">
        <v>79.253951286834635</v>
      </c>
    </row>
    <row r="23" spans="1:12" ht="20.25">
      <c r="A23" s="370">
        <v>17</v>
      </c>
      <c r="B23" s="337" t="s">
        <v>82</v>
      </c>
      <c r="C23" s="337" t="s">
        <v>84</v>
      </c>
      <c r="D23" s="337" t="s">
        <v>290</v>
      </c>
      <c r="E23" s="340">
        <v>5107435</v>
      </c>
      <c r="F23" s="340">
        <v>3740655</v>
      </c>
      <c r="G23" s="340">
        <v>50410</v>
      </c>
      <c r="H23" s="340">
        <v>1004348.88</v>
      </c>
      <c r="I23" s="340">
        <v>1054758.8799999999</v>
      </c>
      <c r="J23" s="340">
        <v>20.651440106433071</v>
      </c>
      <c r="K23" s="340">
        <v>4052676.12</v>
      </c>
      <c r="L23" s="340">
        <v>79.348559893566929</v>
      </c>
    </row>
    <row r="24" spans="1:12" ht="20.25">
      <c r="A24" s="370">
        <v>18</v>
      </c>
      <c r="B24" s="337" t="s">
        <v>217</v>
      </c>
      <c r="C24" s="337" t="s">
        <v>219</v>
      </c>
      <c r="D24" s="337" t="s">
        <v>290</v>
      </c>
      <c r="E24" s="340">
        <v>1829090</v>
      </c>
      <c r="F24" s="340">
        <v>1156790</v>
      </c>
      <c r="G24" s="340">
        <v>0</v>
      </c>
      <c r="H24" s="340">
        <v>376302.66</v>
      </c>
      <c r="I24" s="340">
        <v>376302.66</v>
      </c>
      <c r="J24" s="340">
        <v>20.573217282911173</v>
      </c>
      <c r="K24" s="340">
        <v>1452787.34</v>
      </c>
      <c r="L24" s="340">
        <v>79.426782717088827</v>
      </c>
    </row>
    <row r="25" spans="1:12" ht="20.25">
      <c r="A25" s="370">
        <v>19</v>
      </c>
      <c r="B25" s="337" t="s">
        <v>187</v>
      </c>
      <c r="C25" s="337" t="s">
        <v>189</v>
      </c>
      <c r="D25" s="337" t="s">
        <v>290</v>
      </c>
      <c r="E25" s="340">
        <v>2636455</v>
      </c>
      <c r="F25" s="340">
        <v>1574155</v>
      </c>
      <c r="G25" s="340">
        <v>110520</v>
      </c>
      <c r="H25" s="340">
        <v>425645.18</v>
      </c>
      <c r="I25" s="340">
        <v>536165.17999999993</v>
      </c>
      <c r="J25" s="340">
        <v>20.336595162822803</v>
      </c>
      <c r="K25" s="340">
        <v>2100289.8200000003</v>
      </c>
      <c r="L25" s="340">
        <v>79.663404837177211</v>
      </c>
    </row>
    <row r="26" spans="1:12" ht="20.25">
      <c r="A26" s="370">
        <v>20</v>
      </c>
      <c r="B26" s="337" t="s">
        <v>148</v>
      </c>
      <c r="C26" s="337" t="s">
        <v>150</v>
      </c>
      <c r="D26" s="337" t="s">
        <v>290</v>
      </c>
      <c r="E26" s="340">
        <v>2611975</v>
      </c>
      <c r="F26" s="340">
        <v>1695175</v>
      </c>
      <c r="G26" s="340">
        <v>211600</v>
      </c>
      <c r="H26" s="340">
        <v>316848.3</v>
      </c>
      <c r="I26" s="340">
        <v>528448.30000000005</v>
      </c>
      <c r="J26" s="340">
        <v>20.231751835297047</v>
      </c>
      <c r="K26" s="340">
        <v>2083526.7</v>
      </c>
      <c r="L26" s="340">
        <v>79.768248164702953</v>
      </c>
    </row>
    <row r="27" spans="1:12" ht="20.25">
      <c r="A27" s="370">
        <v>21</v>
      </c>
      <c r="B27" s="337" t="s">
        <v>49</v>
      </c>
      <c r="C27" s="337" t="s">
        <v>51</v>
      </c>
      <c r="D27" s="337" t="s">
        <v>290</v>
      </c>
      <c r="E27" s="340">
        <v>2135190</v>
      </c>
      <c r="F27" s="340">
        <v>1396390</v>
      </c>
      <c r="G27" s="340">
        <v>107500</v>
      </c>
      <c r="H27" s="340">
        <v>321275.75</v>
      </c>
      <c r="I27" s="340">
        <v>428775.75</v>
      </c>
      <c r="J27" s="340">
        <v>20.081386199822965</v>
      </c>
      <c r="K27" s="340">
        <v>1706414.25</v>
      </c>
      <c r="L27" s="340">
        <v>79.918613800177027</v>
      </c>
    </row>
    <row r="28" spans="1:12" ht="20.25">
      <c r="A28" s="370">
        <v>22</v>
      </c>
      <c r="B28" s="337" t="s">
        <v>37</v>
      </c>
      <c r="C28" s="337" t="s">
        <v>39</v>
      </c>
      <c r="D28" s="337" t="s">
        <v>290</v>
      </c>
      <c r="E28" s="340">
        <v>2696238</v>
      </c>
      <c r="F28" s="340">
        <v>1764638</v>
      </c>
      <c r="G28" s="340">
        <v>154085</v>
      </c>
      <c r="H28" s="340">
        <v>379149.36000000004</v>
      </c>
      <c r="I28" s="340">
        <v>533234.3600000001</v>
      </c>
      <c r="J28" s="340">
        <v>19.776976661555846</v>
      </c>
      <c r="K28" s="340">
        <v>2163003.6399999997</v>
      </c>
      <c r="L28" s="340">
        <v>80.22302333844415</v>
      </c>
    </row>
    <row r="29" spans="1:12" ht="20.25">
      <c r="A29" s="370">
        <v>23</v>
      </c>
      <c r="B29" s="337" t="s">
        <v>121</v>
      </c>
      <c r="C29" s="337" t="s">
        <v>123</v>
      </c>
      <c r="D29" s="337" t="s">
        <v>290</v>
      </c>
      <c r="E29" s="340">
        <v>3885055</v>
      </c>
      <c r="F29" s="340">
        <v>2759355</v>
      </c>
      <c r="G29" s="340">
        <v>9256</v>
      </c>
      <c r="H29" s="340">
        <v>745686.22</v>
      </c>
      <c r="I29" s="340">
        <v>754942.22</v>
      </c>
      <c r="J29" s="340">
        <v>19.431957076540744</v>
      </c>
      <c r="K29" s="340">
        <v>3130112.7800000003</v>
      </c>
      <c r="L29" s="340">
        <v>80.568042923459259</v>
      </c>
    </row>
    <row r="30" spans="1:12" ht="20.25">
      <c r="A30" s="370">
        <v>24</v>
      </c>
      <c r="B30" s="337" t="s">
        <v>118</v>
      </c>
      <c r="C30" s="337" t="s">
        <v>120</v>
      </c>
      <c r="D30" s="337" t="s">
        <v>290</v>
      </c>
      <c r="E30" s="340">
        <v>3232615</v>
      </c>
      <c r="F30" s="340">
        <v>2092915</v>
      </c>
      <c r="G30" s="340">
        <v>174595</v>
      </c>
      <c r="H30" s="340">
        <v>448722.73</v>
      </c>
      <c r="I30" s="340">
        <v>623317.73</v>
      </c>
      <c r="J30" s="340">
        <v>19.282151756395365</v>
      </c>
      <c r="K30" s="340">
        <v>2609297.27</v>
      </c>
      <c r="L30" s="340">
        <v>80.717848243604635</v>
      </c>
    </row>
    <row r="31" spans="1:12" ht="20.25">
      <c r="A31" s="370">
        <v>25</v>
      </c>
      <c r="B31" s="337" t="s">
        <v>52</v>
      </c>
      <c r="C31" s="337" t="s">
        <v>54</v>
      </c>
      <c r="D31" s="337" t="s">
        <v>290</v>
      </c>
      <c r="E31" s="340">
        <v>4757265</v>
      </c>
      <c r="F31" s="340">
        <v>3607865</v>
      </c>
      <c r="G31" s="340">
        <v>187130</v>
      </c>
      <c r="H31" s="340">
        <v>727585.53</v>
      </c>
      <c r="I31" s="340">
        <v>914715.53</v>
      </c>
      <c r="J31" s="340">
        <v>19.227760698636718</v>
      </c>
      <c r="K31" s="340">
        <v>3842549.4699999997</v>
      </c>
      <c r="L31" s="340">
        <v>80.772239301363285</v>
      </c>
    </row>
    <row r="32" spans="1:12" ht="20.25">
      <c r="A32" s="370">
        <v>26</v>
      </c>
      <c r="B32" s="337" t="s">
        <v>205</v>
      </c>
      <c r="C32" s="337" t="s">
        <v>207</v>
      </c>
      <c r="D32" s="337" t="s">
        <v>290</v>
      </c>
      <c r="E32" s="340">
        <v>3746185</v>
      </c>
      <c r="F32" s="340">
        <v>2552085</v>
      </c>
      <c r="G32" s="340">
        <v>22000</v>
      </c>
      <c r="H32" s="340">
        <v>669579.78999999992</v>
      </c>
      <c r="I32" s="340">
        <v>691579.78999999992</v>
      </c>
      <c r="J32" s="340">
        <v>18.460908631047314</v>
      </c>
      <c r="K32" s="340">
        <v>3054605.21</v>
      </c>
      <c r="L32" s="340">
        <v>81.539091368952683</v>
      </c>
    </row>
    <row r="33" spans="1:12" ht="20.25">
      <c r="A33" s="370">
        <v>27</v>
      </c>
      <c r="B33" s="337" t="s">
        <v>169</v>
      </c>
      <c r="C33" s="337" t="s">
        <v>171</v>
      </c>
      <c r="D33" s="337" t="s">
        <v>290</v>
      </c>
      <c r="E33" s="340">
        <v>3737075</v>
      </c>
      <c r="F33" s="340">
        <v>2661595</v>
      </c>
      <c r="G33" s="340">
        <v>111100</v>
      </c>
      <c r="H33" s="340">
        <v>572004.11999999988</v>
      </c>
      <c r="I33" s="340">
        <v>683104.11999999988</v>
      </c>
      <c r="J33" s="340">
        <v>18.279111872253029</v>
      </c>
      <c r="K33" s="340">
        <v>3053970.88</v>
      </c>
      <c r="L33" s="340">
        <v>81.720888127746974</v>
      </c>
    </row>
    <row r="34" spans="1:12" ht="20.25">
      <c r="A34" s="370">
        <v>28</v>
      </c>
      <c r="B34" s="337" t="s">
        <v>76</v>
      </c>
      <c r="C34" s="337" t="s">
        <v>78</v>
      </c>
      <c r="D34" s="337" t="s">
        <v>290</v>
      </c>
      <c r="E34" s="340">
        <v>2060295</v>
      </c>
      <c r="F34" s="340">
        <v>1286395</v>
      </c>
      <c r="G34" s="340">
        <v>102500</v>
      </c>
      <c r="H34" s="340">
        <v>271657.55</v>
      </c>
      <c r="I34" s="340">
        <v>374157.55</v>
      </c>
      <c r="J34" s="340">
        <v>18.160387226101118</v>
      </c>
      <c r="K34" s="340">
        <v>1686137.45</v>
      </c>
      <c r="L34" s="340">
        <v>81.839612773898878</v>
      </c>
    </row>
    <row r="35" spans="1:12" ht="20.25">
      <c r="A35" s="370">
        <v>29</v>
      </c>
      <c r="B35" s="337" t="s">
        <v>175</v>
      </c>
      <c r="C35" s="337" t="s">
        <v>177</v>
      </c>
      <c r="D35" s="337" t="s">
        <v>290</v>
      </c>
      <c r="E35" s="340">
        <v>3436220</v>
      </c>
      <c r="F35" s="340">
        <v>2345820</v>
      </c>
      <c r="G35" s="340">
        <v>113875</v>
      </c>
      <c r="H35" s="340">
        <v>505200.32</v>
      </c>
      <c r="I35" s="340">
        <v>619075.32000000007</v>
      </c>
      <c r="J35" s="340">
        <v>18.016172422021874</v>
      </c>
      <c r="K35" s="340">
        <v>2817144.6799999997</v>
      </c>
      <c r="L35" s="340">
        <v>81.983827577978133</v>
      </c>
    </row>
    <row r="36" spans="1:12" ht="20.25">
      <c r="A36" s="370">
        <v>30</v>
      </c>
      <c r="B36" s="337" t="s">
        <v>166</v>
      </c>
      <c r="C36" s="337" t="s">
        <v>168</v>
      </c>
      <c r="D36" s="337" t="s">
        <v>290</v>
      </c>
      <c r="E36" s="340">
        <v>2087445</v>
      </c>
      <c r="F36" s="340">
        <v>1308545</v>
      </c>
      <c r="G36" s="340">
        <v>0</v>
      </c>
      <c r="H36" s="340">
        <v>373978.32</v>
      </c>
      <c r="I36" s="340">
        <v>373978.32</v>
      </c>
      <c r="J36" s="340">
        <v>17.9156011296106</v>
      </c>
      <c r="K36" s="340">
        <v>1713466.68</v>
      </c>
      <c r="L36" s="340">
        <v>82.084398870389393</v>
      </c>
    </row>
    <row r="37" spans="1:12" ht="20.25">
      <c r="A37" s="370">
        <v>31</v>
      </c>
      <c r="B37" s="337" t="s">
        <v>142</v>
      </c>
      <c r="C37" s="337" t="s">
        <v>144</v>
      </c>
      <c r="D37" s="337" t="s">
        <v>290</v>
      </c>
      <c r="E37" s="340">
        <v>3901405</v>
      </c>
      <c r="F37" s="340">
        <v>2695405</v>
      </c>
      <c r="G37" s="340">
        <v>228000</v>
      </c>
      <c r="H37" s="340">
        <v>465066.25</v>
      </c>
      <c r="I37" s="340">
        <v>693066.25</v>
      </c>
      <c r="J37" s="340">
        <v>17.76452970147934</v>
      </c>
      <c r="K37" s="340">
        <v>3208338.75</v>
      </c>
      <c r="L37" s="340">
        <v>82.235470298520667</v>
      </c>
    </row>
    <row r="38" spans="1:12" ht="20.25">
      <c r="A38" s="370">
        <v>32</v>
      </c>
      <c r="B38" s="337" t="s">
        <v>43</v>
      </c>
      <c r="C38" s="337" t="s">
        <v>45</v>
      </c>
      <c r="D38" s="337" t="s">
        <v>290</v>
      </c>
      <c r="E38" s="340">
        <v>1753305</v>
      </c>
      <c r="F38" s="340">
        <v>1149805</v>
      </c>
      <c r="G38" s="340">
        <v>0</v>
      </c>
      <c r="H38" s="340">
        <v>309764.73</v>
      </c>
      <c r="I38" s="340">
        <v>309764.73</v>
      </c>
      <c r="J38" s="340">
        <v>17.667475424983103</v>
      </c>
      <c r="K38" s="340">
        <v>1443540.27</v>
      </c>
      <c r="L38" s="340">
        <v>82.33252457501689</v>
      </c>
    </row>
    <row r="39" spans="1:12" ht="20.25">
      <c r="A39" s="370">
        <v>33</v>
      </c>
      <c r="B39" s="337" t="s">
        <v>58</v>
      </c>
      <c r="C39" s="337" t="s">
        <v>60</v>
      </c>
      <c r="D39" s="337" t="s">
        <v>290</v>
      </c>
      <c r="E39" s="340">
        <v>2314310</v>
      </c>
      <c r="F39" s="340">
        <v>1405410</v>
      </c>
      <c r="G39" s="340">
        <v>115165</v>
      </c>
      <c r="H39" s="340">
        <v>292870.38</v>
      </c>
      <c r="I39" s="340">
        <v>408035.38</v>
      </c>
      <c r="J39" s="340">
        <v>17.630973378674422</v>
      </c>
      <c r="K39" s="340">
        <v>1906274.62</v>
      </c>
      <c r="L39" s="340">
        <v>82.369026621325574</v>
      </c>
    </row>
    <row r="40" spans="1:12" ht="20.25">
      <c r="A40" s="370">
        <v>34</v>
      </c>
      <c r="B40" s="337" t="s">
        <v>61</v>
      </c>
      <c r="C40" s="337" t="s">
        <v>63</v>
      </c>
      <c r="D40" s="337" t="s">
        <v>290</v>
      </c>
      <c r="E40" s="340">
        <v>3858030</v>
      </c>
      <c r="F40" s="340">
        <v>2895830</v>
      </c>
      <c r="G40" s="340">
        <v>105000</v>
      </c>
      <c r="H40" s="340">
        <v>569316.96</v>
      </c>
      <c r="I40" s="340">
        <v>674316.96</v>
      </c>
      <c r="J40" s="340">
        <v>17.478271553098342</v>
      </c>
      <c r="K40" s="340">
        <v>3183713.04</v>
      </c>
      <c r="L40" s="340">
        <v>82.521728446901662</v>
      </c>
    </row>
    <row r="41" spans="1:12" ht="20.25">
      <c r="A41" s="370">
        <v>35</v>
      </c>
      <c r="B41" s="337" t="s">
        <v>64</v>
      </c>
      <c r="C41" s="337" t="s">
        <v>66</v>
      </c>
      <c r="D41" s="337" t="s">
        <v>290</v>
      </c>
      <c r="E41" s="340">
        <v>2054445</v>
      </c>
      <c r="F41" s="340">
        <v>1391045</v>
      </c>
      <c r="G41" s="340">
        <v>20000</v>
      </c>
      <c r="H41" s="340">
        <v>330521.39</v>
      </c>
      <c r="I41" s="340">
        <v>350521.39</v>
      </c>
      <c r="J41" s="340">
        <v>17.061609826498152</v>
      </c>
      <c r="K41" s="340">
        <v>1703923.6099999999</v>
      </c>
      <c r="L41" s="340">
        <v>82.938390173501844</v>
      </c>
    </row>
    <row r="42" spans="1:12" ht="20.25">
      <c r="A42" s="370">
        <v>36</v>
      </c>
      <c r="B42" s="337" t="s">
        <v>145</v>
      </c>
      <c r="C42" s="337" t="s">
        <v>147</v>
      </c>
      <c r="D42" s="337" t="s">
        <v>290</v>
      </c>
      <c r="E42" s="340">
        <v>3857075</v>
      </c>
      <c r="F42" s="340">
        <v>2740175</v>
      </c>
      <c r="G42" s="340">
        <v>0</v>
      </c>
      <c r="H42" s="340">
        <v>646771.54</v>
      </c>
      <c r="I42" s="340">
        <v>646771.54</v>
      </c>
      <c r="J42" s="340">
        <v>16.768446037476586</v>
      </c>
      <c r="K42" s="340">
        <v>3210303.46</v>
      </c>
      <c r="L42" s="340">
        <v>83.231553962523421</v>
      </c>
    </row>
    <row r="43" spans="1:12" ht="20.25">
      <c r="A43" s="370">
        <v>37</v>
      </c>
      <c r="B43" s="337" t="s">
        <v>172</v>
      </c>
      <c r="C43" s="337" t="s">
        <v>174</v>
      </c>
      <c r="D43" s="337" t="s">
        <v>290</v>
      </c>
      <c r="E43" s="340">
        <v>4042055</v>
      </c>
      <c r="F43" s="340">
        <v>2869155</v>
      </c>
      <c r="G43" s="340">
        <v>133875</v>
      </c>
      <c r="H43" s="340">
        <v>538208.93999999994</v>
      </c>
      <c r="I43" s="340">
        <v>672083.94</v>
      </c>
      <c r="J43" s="340">
        <v>16.62728339916206</v>
      </c>
      <c r="K43" s="340">
        <v>3369971.06</v>
      </c>
      <c r="L43" s="340">
        <v>83.372716600837947</v>
      </c>
    </row>
    <row r="44" spans="1:12" ht="20.25">
      <c r="A44" s="370">
        <v>38</v>
      </c>
      <c r="B44" s="337" t="s">
        <v>202</v>
      </c>
      <c r="C44" s="337" t="s">
        <v>204</v>
      </c>
      <c r="D44" s="337" t="s">
        <v>290</v>
      </c>
      <c r="E44" s="340">
        <v>1702825</v>
      </c>
      <c r="F44" s="340">
        <v>1013225</v>
      </c>
      <c r="G44" s="340">
        <v>22900</v>
      </c>
      <c r="H44" s="340">
        <v>259402.67</v>
      </c>
      <c r="I44" s="340">
        <v>282302.67000000004</v>
      </c>
      <c r="J44" s="340">
        <v>16.578489862434488</v>
      </c>
      <c r="K44" s="340">
        <v>1420522.33</v>
      </c>
      <c r="L44" s="340">
        <v>83.421510137565519</v>
      </c>
    </row>
    <row r="45" spans="1:12" ht="20.25">
      <c r="A45" s="370">
        <v>39</v>
      </c>
      <c r="B45" s="337" t="s">
        <v>40</v>
      </c>
      <c r="C45" s="337" t="s">
        <v>42</v>
      </c>
      <c r="D45" s="337" t="s">
        <v>290</v>
      </c>
      <c r="E45" s="340">
        <v>3285120</v>
      </c>
      <c r="F45" s="340">
        <v>2352120</v>
      </c>
      <c r="G45" s="340">
        <v>117000</v>
      </c>
      <c r="H45" s="340">
        <v>416967.65</v>
      </c>
      <c r="I45" s="340">
        <v>533967.65</v>
      </c>
      <c r="J45" s="340">
        <v>16.25412922511202</v>
      </c>
      <c r="K45" s="340">
        <v>2751152.35</v>
      </c>
      <c r="L45" s="340">
        <v>83.745870774887976</v>
      </c>
    </row>
    <row r="46" spans="1:12" ht="20.25">
      <c r="A46" s="370">
        <v>40</v>
      </c>
      <c r="B46" s="337" t="s">
        <v>112</v>
      </c>
      <c r="C46" s="337" t="s">
        <v>114</v>
      </c>
      <c r="D46" s="337" t="s">
        <v>290</v>
      </c>
      <c r="E46" s="340">
        <v>3755312</v>
      </c>
      <c r="F46" s="340">
        <v>2462512</v>
      </c>
      <c r="G46" s="340">
        <v>0</v>
      </c>
      <c r="H46" s="340">
        <v>609825.12999999989</v>
      </c>
      <c r="I46" s="340">
        <v>609825.12999999989</v>
      </c>
      <c r="J46" s="340">
        <v>16.239000381326502</v>
      </c>
      <c r="K46" s="340">
        <v>3145486.87</v>
      </c>
      <c r="L46" s="340">
        <v>83.760999618673495</v>
      </c>
    </row>
    <row r="47" spans="1:12" ht="20.25">
      <c r="A47" s="370">
        <v>41</v>
      </c>
      <c r="B47" s="337" t="s">
        <v>193</v>
      </c>
      <c r="C47" s="337" t="s">
        <v>195</v>
      </c>
      <c r="D47" s="337" t="s">
        <v>290</v>
      </c>
      <c r="E47" s="340">
        <v>2962085</v>
      </c>
      <c r="F47" s="340">
        <v>2025885</v>
      </c>
      <c r="G47" s="340">
        <v>80000</v>
      </c>
      <c r="H47" s="340">
        <v>398700.38</v>
      </c>
      <c r="I47" s="340">
        <v>478700.38</v>
      </c>
      <c r="J47" s="340">
        <v>16.160926509536356</v>
      </c>
      <c r="K47" s="340">
        <v>2483384.62</v>
      </c>
      <c r="L47" s="340">
        <v>83.839073490463647</v>
      </c>
    </row>
    <row r="48" spans="1:12" ht="20.25">
      <c r="A48" s="370">
        <v>42</v>
      </c>
      <c r="B48" s="337" t="s">
        <v>139</v>
      </c>
      <c r="C48" s="337" t="s">
        <v>141</v>
      </c>
      <c r="D48" s="337" t="s">
        <v>290</v>
      </c>
      <c r="E48" s="340">
        <v>2873185</v>
      </c>
      <c r="F48" s="340">
        <v>1964785</v>
      </c>
      <c r="G48" s="340">
        <v>122915</v>
      </c>
      <c r="H48" s="340">
        <v>335768.06</v>
      </c>
      <c r="I48" s="340">
        <v>458683.06</v>
      </c>
      <c r="J48" s="340">
        <v>15.96427170544187</v>
      </c>
      <c r="K48" s="340">
        <v>2414501.94</v>
      </c>
      <c r="L48" s="340">
        <v>84.035728294558126</v>
      </c>
    </row>
    <row r="49" spans="1:12" ht="20.25">
      <c r="A49" s="370">
        <v>43</v>
      </c>
      <c r="B49" s="337" t="s">
        <v>91</v>
      </c>
      <c r="C49" s="337" t="s">
        <v>93</v>
      </c>
      <c r="D49" s="337" t="s">
        <v>290</v>
      </c>
      <c r="E49" s="340">
        <v>4979387</v>
      </c>
      <c r="F49" s="340">
        <v>3802587</v>
      </c>
      <c r="G49" s="340">
        <v>131250</v>
      </c>
      <c r="H49" s="340">
        <v>662232.78</v>
      </c>
      <c r="I49" s="340">
        <v>793482.78</v>
      </c>
      <c r="J49" s="340">
        <v>15.935350676699763</v>
      </c>
      <c r="K49" s="340">
        <v>4185904.2199999997</v>
      </c>
      <c r="L49" s="340">
        <v>84.064649323300245</v>
      </c>
    </row>
    <row r="50" spans="1:12" ht="20.25">
      <c r="A50" s="370">
        <v>44</v>
      </c>
      <c r="B50" s="337" t="s">
        <v>226</v>
      </c>
      <c r="C50" s="337" t="s">
        <v>228</v>
      </c>
      <c r="D50" s="337" t="s">
        <v>290</v>
      </c>
      <c r="E50" s="340">
        <v>2109065</v>
      </c>
      <c r="F50" s="340">
        <v>1281665</v>
      </c>
      <c r="G50" s="340">
        <v>0</v>
      </c>
      <c r="H50" s="340">
        <v>330067.8</v>
      </c>
      <c r="I50" s="340">
        <v>330067.8</v>
      </c>
      <c r="J50" s="340">
        <v>15.64995863095732</v>
      </c>
      <c r="K50" s="340">
        <v>1778997.2</v>
      </c>
      <c r="L50" s="340">
        <v>84.350041369042685</v>
      </c>
    </row>
    <row r="51" spans="1:12" ht="20.25">
      <c r="A51" s="370">
        <v>45</v>
      </c>
      <c r="B51" s="337" t="s">
        <v>22</v>
      </c>
      <c r="C51" s="337" t="s">
        <v>24</v>
      </c>
      <c r="D51" s="337" t="s">
        <v>290</v>
      </c>
      <c r="E51" s="340">
        <v>2258745</v>
      </c>
      <c r="F51" s="340">
        <v>1483245</v>
      </c>
      <c r="G51" s="340">
        <v>30750</v>
      </c>
      <c r="H51" s="340">
        <v>319079.18</v>
      </c>
      <c r="I51" s="340">
        <v>349829.18</v>
      </c>
      <c r="J51" s="340">
        <v>15.487767764842866</v>
      </c>
      <c r="K51" s="340">
        <v>1908915.82</v>
      </c>
      <c r="L51" s="340">
        <v>84.512232235157128</v>
      </c>
    </row>
    <row r="52" spans="1:12" ht="20.25">
      <c r="A52" s="370">
        <v>46</v>
      </c>
      <c r="B52" s="337" t="s">
        <v>220</v>
      </c>
      <c r="C52" s="337" t="s">
        <v>222</v>
      </c>
      <c r="D52" s="337" t="s">
        <v>290</v>
      </c>
      <c r="E52" s="340">
        <v>2634015</v>
      </c>
      <c r="F52" s="340">
        <v>1740815</v>
      </c>
      <c r="G52" s="340">
        <v>109400</v>
      </c>
      <c r="H52" s="340">
        <v>287836.61</v>
      </c>
      <c r="I52" s="340">
        <v>397236.61</v>
      </c>
      <c r="J52" s="340">
        <v>15.081030669908865</v>
      </c>
      <c r="K52" s="340">
        <v>2236778.39</v>
      </c>
      <c r="L52" s="340">
        <v>84.91896933009113</v>
      </c>
    </row>
    <row r="53" spans="1:12" ht="20.25">
      <c r="A53" s="370">
        <v>47</v>
      </c>
      <c r="B53" s="337" t="s">
        <v>214</v>
      </c>
      <c r="C53" s="337" t="s">
        <v>216</v>
      </c>
      <c r="D53" s="337" t="s">
        <v>290</v>
      </c>
      <c r="E53" s="340">
        <v>3892925</v>
      </c>
      <c r="F53" s="340">
        <v>2853325</v>
      </c>
      <c r="G53" s="340">
        <v>137200</v>
      </c>
      <c r="H53" s="340">
        <v>448782.12</v>
      </c>
      <c r="I53" s="340">
        <v>585982.12</v>
      </c>
      <c r="J53" s="340">
        <v>15.052489323580598</v>
      </c>
      <c r="K53" s="340">
        <v>3306942.88</v>
      </c>
      <c r="L53" s="340">
        <v>84.947510676419398</v>
      </c>
    </row>
    <row r="54" spans="1:12" ht="20.25">
      <c r="A54" s="370">
        <v>48</v>
      </c>
      <c r="B54" s="337" t="s">
        <v>88</v>
      </c>
      <c r="C54" s="337" t="s">
        <v>90</v>
      </c>
      <c r="D54" s="337" t="s">
        <v>290</v>
      </c>
      <c r="E54" s="340">
        <v>4060550</v>
      </c>
      <c r="F54" s="340">
        <v>3079450</v>
      </c>
      <c r="G54" s="340">
        <v>132300</v>
      </c>
      <c r="H54" s="340">
        <v>472376.19</v>
      </c>
      <c r="I54" s="340">
        <v>604676.18999999994</v>
      </c>
      <c r="J54" s="340">
        <v>14.891484897366119</v>
      </c>
      <c r="K54" s="340">
        <v>3455873.81</v>
      </c>
      <c r="L54" s="340">
        <v>85.108515102633874</v>
      </c>
    </row>
    <row r="55" spans="1:12" ht="20.25">
      <c r="A55" s="370">
        <v>49</v>
      </c>
      <c r="B55" s="337" t="s">
        <v>181</v>
      </c>
      <c r="C55" s="337" t="s">
        <v>183</v>
      </c>
      <c r="D55" s="337" t="s">
        <v>290</v>
      </c>
      <c r="E55" s="340">
        <v>3233568</v>
      </c>
      <c r="F55" s="340">
        <v>2252988</v>
      </c>
      <c r="G55" s="340">
        <v>0</v>
      </c>
      <c r="H55" s="340">
        <v>469906.67</v>
      </c>
      <c r="I55" s="340">
        <v>469906.67</v>
      </c>
      <c r="J55" s="340">
        <v>14.532141275519797</v>
      </c>
      <c r="K55" s="340">
        <v>2763661.33</v>
      </c>
      <c r="L55" s="340">
        <v>85.467858724480209</v>
      </c>
    </row>
    <row r="56" spans="1:12" ht="20.25">
      <c r="A56" s="370">
        <v>50</v>
      </c>
      <c r="B56" s="337" t="s">
        <v>124</v>
      </c>
      <c r="C56" s="337" t="s">
        <v>126</v>
      </c>
      <c r="D56" s="337" t="s">
        <v>290</v>
      </c>
      <c r="E56" s="340">
        <v>2894820</v>
      </c>
      <c r="F56" s="340">
        <v>2007020</v>
      </c>
      <c r="G56" s="340">
        <v>0</v>
      </c>
      <c r="H56" s="340">
        <v>414425.83</v>
      </c>
      <c r="I56" s="340">
        <v>414425.83</v>
      </c>
      <c r="J56" s="340">
        <v>14.316117409718048</v>
      </c>
      <c r="K56" s="340">
        <v>2480394.17</v>
      </c>
      <c r="L56" s="340">
        <v>85.683882590281954</v>
      </c>
    </row>
    <row r="57" spans="1:12" ht="20.25">
      <c r="A57" s="370">
        <v>51</v>
      </c>
      <c r="B57" s="337" t="s">
        <v>163</v>
      </c>
      <c r="C57" s="337" t="s">
        <v>165</v>
      </c>
      <c r="D57" s="337" t="s">
        <v>290</v>
      </c>
      <c r="E57" s="340">
        <v>4199660</v>
      </c>
      <c r="F57" s="340">
        <v>2826860</v>
      </c>
      <c r="G57" s="340">
        <v>72500</v>
      </c>
      <c r="H57" s="340">
        <v>524882.92999999993</v>
      </c>
      <c r="I57" s="340">
        <v>597382.92999999993</v>
      </c>
      <c r="J57" s="340">
        <v>14.224554606801501</v>
      </c>
      <c r="K57" s="340">
        <v>3602277.0700000003</v>
      </c>
      <c r="L57" s="340">
        <v>85.775445393198495</v>
      </c>
    </row>
    <row r="58" spans="1:12" ht="20.25">
      <c r="A58" s="370">
        <v>52</v>
      </c>
      <c r="B58" s="337" t="s">
        <v>223</v>
      </c>
      <c r="C58" s="337" t="s">
        <v>225</v>
      </c>
      <c r="D58" s="337" t="s">
        <v>290</v>
      </c>
      <c r="E58" s="340">
        <v>2679055</v>
      </c>
      <c r="F58" s="340">
        <v>1807555</v>
      </c>
      <c r="G58" s="340">
        <v>95740</v>
      </c>
      <c r="H58" s="340">
        <v>285179.96999999997</v>
      </c>
      <c r="I58" s="340">
        <v>380919.97</v>
      </c>
      <c r="J58" s="340">
        <v>14.2184453100067</v>
      </c>
      <c r="K58" s="340">
        <v>2298135.0300000003</v>
      </c>
      <c r="L58" s="340">
        <v>85.781554689993314</v>
      </c>
    </row>
    <row r="59" spans="1:12" ht="20.25">
      <c r="A59" s="370">
        <v>53</v>
      </c>
      <c r="B59" s="337" t="s">
        <v>211</v>
      </c>
      <c r="C59" s="337" t="s">
        <v>213</v>
      </c>
      <c r="D59" s="337" t="s">
        <v>290</v>
      </c>
      <c r="E59" s="340">
        <v>3115570</v>
      </c>
      <c r="F59" s="340">
        <v>2269870</v>
      </c>
      <c r="G59" s="340">
        <v>0</v>
      </c>
      <c r="H59" s="340">
        <v>438741.82999999996</v>
      </c>
      <c r="I59" s="340">
        <v>438741.82999999996</v>
      </c>
      <c r="J59" s="340">
        <v>14.082233106622542</v>
      </c>
      <c r="K59" s="340">
        <v>2676828.17</v>
      </c>
      <c r="L59" s="340">
        <v>85.917766893377461</v>
      </c>
    </row>
    <row r="60" spans="1:12" ht="20.25">
      <c r="A60" s="370">
        <v>54</v>
      </c>
      <c r="B60" s="337" t="s">
        <v>70</v>
      </c>
      <c r="C60" s="337" t="s">
        <v>72</v>
      </c>
      <c r="D60" s="337" t="s">
        <v>290</v>
      </c>
      <c r="E60" s="340">
        <v>4092875</v>
      </c>
      <c r="F60" s="340">
        <v>2916975</v>
      </c>
      <c r="G60" s="340">
        <v>155000</v>
      </c>
      <c r="H60" s="340">
        <v>412632.62999999989</v>
      </c>
      <c r="I60" s="340">
        <v>567632.62999999989</v>
      </c>
      <c r="J60" s="340">
        <v>13.86879956021134</v>
      </c>
      <c r="K60" s="340">
        <v>3525242.37</v>
      </c>
      <c r="L60" s="340">
        <v>86.131200439788657</v>
      </c>
    </row>
    <row r="61" spans="1:12" ht="20.25">
      <c r="A61" s="370">
        <v>55</v>
      </c>
      <c r="B61" s="337" t="s">
        <v>151</v>
      </c>
      <c r="C61" s="337" t="s">
        <v>153</v>
      </c>
      <c r="D61" s="337" t="s">
        <v>290</v>
      </c>
      <c r="E61" s="340">
        <v>3441455</v>
      </c>
      <c r="F61" s="340">
        <v>2501455</v>
      </c>
      <c r="G61" s="340">
        <v>127500</v>
      </c>
      <c r="H61" s="340">
        <v>348814.77</v>
      </c>
      <c r="I61" s="340">
        <v>476314.77</v>
      </c>
      <c r="J61" s="340">
        <v>13.840505541987328</v>
      </c>
      <c r="K61" s="340">
        <v>2965140.23</v>
      </c>
      <c r="L61" s="340">
        <v>86.159494458012674</v>
      </c>
    </row>
    <row r="62" spans="1:12" ht="20.25">
      <c r="A62" s="370">
        <v>56</v>
      </c>
      <c r="B62" s="337" t="s">
        <v>94</v>
      </c>
      <c r="C62" s="337" t="s">
        <v>96</v>
      </c>
      <c r="D62" s="337" t="s">
        <v>290</v>
      </c>
      <c r="E62" s="340">
        <v>4611655</v>
      </c>
      <c r="F62" s="340">
        <v>3419455</v>
      </c>
      <c r="G62" s="340">
        <v>41000</v>
      </c>
      <c r="H62" s="340">
        <v>564873.28</v>
      </c>
      <c r="I62" s="340">
        <v>605873.28</v>
      </c>
      <c r="J62" s="340">
        <v>13.137870894505335</v>
      </c>
      <c r="K62" s="340">
        <v>4005781.7199999997</v>
      </c>
      <c r="L62" s="340">
        <v>86.86212910549466</v>
      </c>
    </row>
    <row r="63" spans="1:12" ht="20.25">
      <c r="A63" s="370">
        <v>57</v>
      </c>
      <c r="B63" s="337" t="s">
        <v>46</v>
      </c>
      <c r="C63" s="337" t="s">
        <v>48</v>
      </c>
      <c r="D63" s="337" t="s">
        <v>290</v>
      </c>
      <c r="E63" s="340">
        <v>2607815</v>
      </c>
      <c r="F63" s="340">
        <v>1860715</v>
      </c>
      <c r="G63" s="340">
        <v>70000</v>
      </c>
      <c r="H63" s="340">
        <v>265400.82999999996</v>
      </c>
      <c r="I63" s="340">
        <v>335400.82999999996</v>
      </c>
      <c r="J63" s="340">
        <v>12.861373602038487</v>
      </c>
      <c r="K63" s="340">
        <v>2272414.17</v>
      </c>
      <c r="L63" s="340">
        <v>87.138626397961517</v>
      </c>
    </row>
    <row r="64" spans="1:12" ht="20.25">
      <c r="A64" s="370">
        <v>58</v>
      </c>
      <c r="B64" s="337" t="s">
        <v>100</v>
      </c>
      <c r="C64" s="337" t="s">
        <v>102</v>
      </c>
      <c r="D64" s="337" t="s">
        <v>290</v>
      </c>
      <c r="E64" s="340">
        <v>5666211</v>
      </c>
      <c r="F64" s="340">
        <v>4234311</v>
      </c>
      <c r="G64" s="340">
        <v>219000</v>
      </c>
      <c r="H64" s="340">
        <v>447966.39</v>
      </c>
      <c r="I64" s="340">
        <v>666966.39</v>
      </c>
      <c r="J64" s="340">
        <v>11.770941639836568</v>
      </c>
      <c r="K64" s="340">
        <v>4999244.6100000003</v>
      </c>
      <c r="L64" s="340">
        <v>88.229058360163449</v>
      </c>
    </row>
    <row r="65" spans="1:12" ht="20.25">
      <c r="A65" s="370">
        <v>59</v>
      </c>
      <c r="B65" s="337" t="s">
        <v>208</v>
      </c>
      <c r="C65" s="337" t="s">
        <v>210</v>
      </c>
      <c r="D65" s="337" t="s">
        <v>290</v>
      </c>
      <c r="E65" s="340">
        <v>2757355</v>
      </c>
      <c r="F65" s="340">
        <v>1974755</v>
      </c>
      <c r="G65" s="340">
        <v>20000</v>
      </c>
      <c r="H65" s="340">
        <v>303495</v>
      </c>
      <c r="I65" s="340">
        <v>323495</v>
      </c>
      <c r="J65" s="340">
        <v>11.732076573382825</v>
      </c>
      <c r="K65" s="340">
        <v>2433860</v>
      </c>
      <c r="L65" s="340">
        <v>88.267923426617173</v>
      </c>
    </row>
    <row r="66" spans="1:12" ht="20.25">
      <c r="A66" s="370">
        <v>60</v>
      </c>
      <c r="B66" s="337" t="s">
        <v>109</v>
      </c>
      <c r="C66" s="337" t="s">
        <v>111</v>
      </c>
      <c r="D66" s="337" t="s">
        <v>290</v>
      </c>
      <c r="E66" s="340">
        <v>3848195</v>
      </c>
      <c r="F66" s="340">
        <v>2904595</v>
      </c>
      <c r="G66" s="340">
        <v>0</v>
      </c>
      <c r="H66" s="340">
        <v>433399.54999999993</v>
      </c>
      <c r="I66" s="340">
        <v>433399.54999999993</v>
      </c>
      <c r="J66" s="340">
        <v>11.26241133830276</v>
      </c>
      <c r="K66" s="340">
        <v>3414795.45</v>
      </c>
      <c r="L66" s="340">
        <v>88.737588661697231</v>
      </c>
    </row>
    <row r="67" spans="1:12" ht="20.25">
      <c r="A67" s="370">
        <v>61</v>
      </c>
      <c r="B67" s="337" t="s">
        <v>160</v>
      </c>
      <c r="C67" s="337" t="s">
        <v>162</v>
      </c>
      <c r="D67" s="337" t="s">
        <v>290</v>
      </c>
      <c r="E67" s="340">
        <v>3318965</v>
      </c>
      <c r="F67" s="340">
        <v>2453065</v>
      </c>
      <c r="G67" s="340">
        <v>0</v>
      </c>
      <c r="H67" s="340">
        <v>358165.43999999994</v>
      </c>
      <c r="I67" s="340">
        <v>358165.43999999994</v>
      </c>
      <c r="J67" s="340">
        <v>10.791479873996861</v>
      </c>
      <c r="K67" s="340">
        <v>2960799.56</v>
      </c>
      <c r="L67" s="340">
        <v>89.208520126003137</v>
      </c>
    </row>
    <row r="68" spans="1:12" ht="20.25">
      <c r="A68" s="370">
        <v>62</v>
      </c>
      <c r="B68" s="337" t="s">
        <v>136</v>
      </c>
      <c r="C68" s="337" t="s">
        <v>138</v>
      </c>
      <c r="D68" s="337" t="s">
        <v>290</v>
      </c>
      <c r="E68" s="340">
        <v>3567120</v>
      </c>
      <c r="F68" s="340">
        <v>2690620</v>
      </c>
      <c r="G68" s="340">
        <v>0</v>
      </c>
      <c r="H68" s="340">
        <v>379269.54000000004</v>
      </c>
      <c r="I68" s="340">
        <v>379269.54000000004</v>
      </c>
      <c r="J68" s="340">
        <v>10.632374016012918</v>
      </c>
      <c r="K68" s="340">
        <v>3187850.46</v>
      </c>
      <c r="L68" s="340">
        <v>89.367625983987082</v>
      </c>
    </row>
    <row r="69" spans="1:12" ht="20.25">
      <c r="A69" s="370">
        <v>63</v>
      </c>
      <c r="B69" s="337" t="s">
        <v>67</v>
      </c>
      <c r="C69" s="337" t="s">
        <v>69</v>
      </c>
      <c r="D69" s="337" t="s">
        <v>290</v>
      </c>
      <c r="E69" s="340">
        <v>4042472</v>
      </c>
      <c r="F69" s="340">
        <v>2807472</v>
      </c>
      <c r="G69" s="340">
        <v>19500</v>
      </c>
      <c r="H69" s="340">
        <v>379640.18</v>
      </c>
      <c r="I69" s="340">
        <v>399140.18</v>
      </c>
      <c r="J69" s="340">
        <v>9.8736659153112249</v>
      </c>
      <c r="K69" s="340">
        <v>3643331.82</v>
      </c>
      <c r="L69" s="340">
        <v>90.126334084688779</v>
      </c>
    </row>
    <row r="70" spans="1:12" ht="20.25">
      <c r="A70" s="370">
        <v>64</v>
      </c>
      <c r="B70" s="337" t="s">
        <v>85</v>
      </c>
      <c r="C70" s="337" t="s">
        <v>87</v>
      </c>
      <c r="D70" s="337" t="s">
        <v>290</v>
      </c>
      <c r="E70" s="340">
        <v>4606755</v>
      </c>
      <c r="F70" s="340">
        <v>3405355</v>
      </c>
      <c r="G70" s="340">
        <v>0</v>
      </c>
      <c r="H70" s="340">
        <v>416277.6</v>
      </c>
      <c r="I70" s="340">
        <v>416277.6</v>
      </c>
      <c r="J70" s="340">
        <v>9.0362435163146291</v>
      </c>
      <c r="K70" s="340">
        <v>4190477.4</v>
      </c>
      <c r="L70" s="340">
        <v>90.963756483685373</v>
      </c>
    </row>
    <row r="71" spans="1:12" ht="20.25">
      <c r="A71" s="370">
        <v>65</v>
      </c>
      <c r="B71" s="337" t="s">
        <v>55</v>
      </c>
      <c r="C71" s="337" t="s">
        <v>57</v>
      </c>
      <c r="D71" s="337" t="s">
        <v>290</v>
      </c>
      <c r="E71" s="340">
        <v>2224975</v>
      </c>
      <c r="F71" s="340">
        <v>1390475</v>
      </c>
      <c r="G71" s="340">
        <v>0</v>
      </c>
      <c r="H71" s="340">
        <v>198541.4</v>
      </c>
      <c r="I71" s="340">
        <v>198541.4</v>
      </c>
      <c r="J71" s="340">
        <v>8.9233092506657385</v>
      </c>
      <c r="K71" s="340">
        <v>2026433.6</v>
      </c>
      <c r="L71" s="340">
        <v>91.076690749334261</v>
      </c>
    </row>
    <row r="72" spans="1:12" ht="20.25">
      <c r="A72" s="370">
        <v>66</v>
      </c>
      <c r="B72" s="337" t="s">
        <v>133</v>
      </c>
      <c r="C72" s="337" t="s">
        <v>135</v>
      </c>
      <c r="D72" s="337" t="s">
        <v>290</v>
      </c>
      <c r="E72" s="340">
        <v>3734120</v>
      </c>
      <c r="F72" s="340">
        <v>2566120</v>
      </c>
      <c r="G72" s="340">
        <v>0</v>
      </c>
      <c r="H72" s="340">
        <v>329699.11</v>
      </c>
      <c r="I72" s="340">
        <v>329699.11</v>
      </c>
      <c r="J72" s="340">
        <v>8.8293656872301902</v>
      </c>
      <c r="K72" s="340">
        <v>3404420.89</v>
      </c>
      <c r="L72" s="340">
        <v>91.170634312769806</v>
      </c>
    </row>
    <row r="73" spans="1:12" ht="20.25">
      <c r="A73" s="370">
        <v>67</v>
      </c>
      <c r="B73" s="337" t="s">
        <v>28</v>
      </c>
      <c r="C73" s="337" t="s">
        <v>30</v>
      </c>
      <c r="D73" s="337" t="s">
        <v>290</v>
      </c>
      <c r="E73" s="340">
        <v>8780685</v>
      </c>
      <c r="F73" s="340">
        <v>7606385</v>
      </c>
      <c r="G73" s="340">
        <v>127500</v>
      </c>
      <c r="H73" s="340">
        <v>615968.62000000011</v>
      </c>
      <c r="I73" s="340">
        <v>743468.62000000011</v>
      </c>
      <c r="J73" s="340">
        <v>8.467091348795682</v>
      </c>
      <c r="K73" s="340">
        <v>8037216.3799999999</v>
      </c>
      <c r="L73" s="340">
        <v>91.532908651204323</v>
      </c>
    </row>
    <row r="74" spans="1:12" ht="20.25">
      <c r="A74" s="370">
        <v>68</v>
      </c>
      <c r="B74" s="337" t="s">
        <v>106</v>
      </c>
      <c r="C74" s="337" t="s">
        <v>108</v>
      </c>
      <c r="D74" s="337" t="s">
        <v>290</v>
      </c>
      <c r="E74" s="340">
        <v>4394150</v>
      </c>
      <c r="F74" s="340">
        <v>3243350</v>
      </c>
      <c r="G74" s="340">
        <v>0</v>
      </c>
      <c r="H74" s="340">
        <v>362160.95</v>
      </c>
      <c r="I74" s="340">
        <v>362160.95</v>
      </c>
      <c r="J74" s="340">
        <v>8.2418886474062099</v>
      </c>
      <c r="K74" s="340">
        <v>4031989.05</v>
      </c>
      <c r="L74" s="340">
        <v>91.758111352593787</v>
      </c>
    </row>
    <row r="75" spans="1:12" ht="20.25">
      <c r="A75" s="370">
        <v>69</v>
      </c>
      <c r="B75" s="337" t="s">
        <v>196</v>
      </c>
      <c r="C75" s="337" t="s">
        <v>198</v>
      </c>
      <c r="D75" s="337" t="s">
        <v>290</v>
      </c>
      <c r="E75" s="340">
        <v>8491179</v>
      </c>
      <c r="F75" s="340">
        <v>7552179</v>
      </c>
      <c r="G75" s="340">
        <v>127500</v>
      </c>
      <c r="H75" s="340">
        <v>547448.03</v>
      </c>
      <c r="I75" s="340">
        <v>674948.03</v>
      </c>
      <c r="J75" s="340">
        <v>7.9488140575060307</v>
      </c>
      <c r="K75" s="340">
        <v>7816230.9699999997</v>
      </c>
      <c r="L75" s="340">
        <v>92.051185942493973</v>
      </c>
    </row>
    <row r="76" spans="1:12" ht="20.25">
      <c r="A76" s="370">
        <v>70</v>
      </c>
      <c r="B76" s="337" t="s">
        <v>103</v>
      </c>
      <c r="C76" s="337" t="s">
        <v>105</v>
      </c>
      <c r="D76" s="337" t="s">
        <v>290</v>
      </c>
      <c r="E76" s="340">
        <v>2326280</v>
      </c>
      <c r="F76" s="340">
        <v>1446680</v>
      </c>
      <c r="G76" s="340">
        <v>0</v>
      </c>
      <c r="H76" s="340">
        <v>182530.41</v>
      </c>
      <c r="I76" s="340">
        <v>182530.41</v>
      </c>
      <c r="J76" s="340">
        <v>7.8464505562529014</v>
      </c>
      <c r="K76" s="340">
        <v>2143749.59</v>
      </c>
      <c r="L76" s="340">
        <v>92.153549443747096</v>
      </c>
    </row>
    <row r="77" spans="1:12" ht="20.25">
      <c r="A77" s="370">
        <v>71</v>
      </c>
      <c r="B77" s="337" t="s">
        <v>154</v>
      </c>
      <c r="C77" s="337" t="s">
        <v>156</v>
      </c>
      <c r="D77" s="337" t="s">
        <v>290</v>
      </c>
      <c r="E77" s="340">
        <v>12955905</v>
      </c>
      <c r="F77" s="340">
        <v>12020405</v>
      </c>
      <c r="G77" s="340">
        <v>447300</v>
      </c>
      <c r="H77" s="340">
        <v>351529.79</v>
      </c>
      <c r="I77" s="340">
        <v>798829.79</v>
      </c>
      <c r="J77" s="340">
        <v>6.1657583163816039</v>
      </c>
      <c r="K77" s="340">
        <v>12157075.210000001</v>
      </c>
      <c r="L77" s="340">
        <v>93.834241683618401</v>
      </c>
    </row>
    <row r="78" spans="1:12" ht="20.25">
      <c r="A78" s="371">
        <v>72</v>
      </c>
      <c r="B78" s="338" t="s">
        <v>157</v>
      </c>
      <c r="C78" s="338" t="s">
        <v>159</v>
      </c>
      <c r="D78" s="338" t="s">
        <v>290</v>
      </c>
      <c r="E78" s="341">
        <v>10179745</v>
      </c>
      <c r="F78" s="341">
        <v>9242845</v>
      </c>
      <c r="G78" s="341">
        <v>107500</v>
      </c>
      <c r="H78" s="341">
        <v>310423.28000000003</v>
      </c>
      <c r="I78" s="341">
        <v>417923.28</v>
      </c>
      <c r="J78" s="341">
        <v>4.1054395763351632</v>
      </c>
      <c r="K78" s="341">
        <v>9761821.7200000007</v>
      </c>
      <c r="L78" s="341">
        <v>95.894560423664842</v>
      </c>
    </row>
    <row r="79" spans="1:12" ht="20.25">
      <c r="A79" s="368"/>
      <c r="B79" s="391" t="s">
        <v>265</v>
      </c>
      <c r="C79" s="392"/>
      <c r="D79" s="359" t="s">
        <v>290</v>
      </c>
      <c r="E79" s="356">
        <v>1078692447</v>
      </c>
      <c r="F79" s="356">
        <v>568006687</v>
      </c>
      <c r="G79" s="356">
        <v>9148280.3199999966</v>
      </c>
      <c r="H79" s="356">
        <v>131709911.00000001</v>
      </c>
      <c r="I79" s="356">
        <v>140858191.32000002</v>
      </c>
      <c r="J79" s="356">
        <v>13.058234690689368</v>
      </c>
      <c r="K79" s="356">
        <v>937834255.67999995</v>
      </c>
      <c r="L79" s="356">
        <v>86.94176530931064</v>
      </c>
    </row>
    <row r="80" spans="1:12" ht="20.25">
      <c r="A80" s="369">
        <v>1</v>
      </c>
      <c r="B80" s="336" t="s">
        <v>485</v>
      </c>
      <c r="C80" s="336" t="s">
        <v>244</v>
      </c>
      <c r="D80" s="336" t="s">
        <v>290</v>
      </c>
      <c r="E80" s="339">
        <v>61283800</v>
      </c>
      <c r="F80" s="339">
        <v>31441000</v>
      </c>
      <c r="G80" s="339">
        <v>7286612.839999998</v>
      </c>
      <c r="H80" s="339">
        <v>3359738.4999999995</v>
      </c>
      <c r="I80" s="339">
        <v>10646351.339999998</v>
      </c>
      <c r="J80" s="339">
        <v>17.372211481663992</v>
      </c>
      <c r="K80" s="339">
        <v>50637448.660000004</v>
      </c>
      <c r="L80" s="339">
        <v>82.627788518336004</v>
      </c>
    </row>
    <row r="81" spans="1:12" ht="20.25">
      <c r="A81" s="370">
        <v>2</v>
      </c>
      <c r="B81" s="337" t="s">
        <v>245</v>
      </c>
      <c r="C81" s="337" t="s">
        <v>246</v>
      </c>
      <c r="D81" s="337" t="s">
        <v>290</v>
      </c>
      <c r="E81" s="340">
        <v>2485800</v>
      </c>
      <c r="F81" s="340">
        <v>1240400</v>
      </c>
      <c r="G81" s="340">
        <v>0</v>
      </c>
      <c r="H81" s="340">
        <v>403373.4</v>
      </c>
      <c r="I81" s="340">
        <v>403373.4</v>
      </c>
      <c r="J81" s="340">
        <v>16.227105961863383</v>
      </c>
      <c r="K81" s="340">
        <v>2082426.6</v>
      </c>
      <c r="L81" s="340">
        <v>83.772894038136613</v>
      </c>
    </row>
    <row r="82" spans="1:12" ht="20.25">
      <c r="A82" s="370">
        <v>3</v>
      </c>
      <c r="B82" s="337" t="s">
        <v>265</v>
      </c>
      <c r="C82" s="337" t="s">
        <v>266</v>
      </c>
      <c r="D82" s="337" t="s">
        <v>290</v>
      </c>
      <c r="E82" s="340">
        <v>783091957</v>
      </c>
      <c r="F82" s="340">
        <v>381547697</v>
      </c>
      <c r="G82" s="340">
        <v>17220</v>
      </c>
      <c r="H82" s="340">
        <v>122474627.56</v>
      </c>
      <c r="I82" s="340">
        <v>122491847.56</v>
      </c>
      <c r="J82" s="340">
        <v>15.642077084952106</v>
      </c>
      <c r="K82" s="340">
        <v>660600109.44000006</v>
      </c>
      <c r="L82" s="340">
        <v>84.357922915047908</v>
      </c>
    </row>
    <row r="83" spans="1:12" ht="20.25">
      <c r="A83" s="370">
        <v>4</v>
      </c>
      <c r="B83" s="337" t="s">
        <v>236</v>
      </c>
      <c r="C83" s="337" t="s">
        <v>238</v>
      </c>
      <c r="D83" s="337" t="s">
        <v>290</v>
      </c>
      <c r="E83" s="340">
        <v>413700</v>
      </c>
      <c r="F83" s="340">
        <v>206900</v>
      </c>
      <c r="G83" s="340">
        <v>0</v>
      </c>
      <c r="H83" s="340">
        <v>52758</v>
      </c>
      <c r="I83" s="340">
        <v>52758</v>
      </c>
      <c r="J83" s="340">
        <v>12.752719361856418</v>
      </c>
      <c r="K83" s="340">
        <v>360942</v>
      </c>
      <c r="L83" s="340">
        <v>87.247280638143579</v>
      </c>
    </row>
    <row r="84" spans="1:12" ht="20.25">
      <c r="A84" s="370">
        <v>5</v>
      </c>
      <c r="B84" s="337" t="s">
        <v>241</v>
      </c>
      <c r="C84" s="337" t="s">
        <v>242</v>
      </c>
      <c r="D84" s="337" t="s">
        <v>290</v>
      </c>
      <c r="E84" s="340">
        <v>1739600</v>
      </c>
      <c r="F84" s="340">
        <v>869800</v>
      </c>
      <c r="G84" s="340">
        <v>0</v>
      </c>
      <c r="H84" s="340">
        <v>180620</v>
      </c>
      <c r="I84" s="340">
        <v>180620</v>
      </c>
      <c r="J84" s="340">
        <v>10.382846631409519</v>
      </c>
      <c r="K84" s="340">
        <v>1558980</v>
      </c>
      <c r="L84" s="340">
        <v>89.617153368590479</v>
      </c>
    </row>
    <row r="85" spans="1:12" ht="20.25">
      <c r="A85" s="370">
        <v>6</v>
      </c>
      <c r="B85" s="337" t="s">
        <v>257</v>
      </c>
      <c r="C85" s="337" t="s">
        <v>258</v>
      </c>
      <c r="D85" s="337" t="s">
        <v>290</v>
      </c>
      <c r="E85" s="340">
        <v>7206900</v>
      </c>
      <c r="F85" s="340">
        <v>4054200</v>
      </c>
      <c r="G85" s="340">
        <v>16769</v>
      </c>
      <c r="H85" s="340">
        <v>730840.65999999992</v>
      </c>
      <c r="I85" s="340">
        <v>747609.65999999992</v>
      </c>
      <c r="J85" s="340">
        <v>10.373526204054446</v>
      </c>
      <c r="K85" s="340">
        <v>6459290.3399999999</v>
      </c>
      <c r="L85" s="340">
        <v>89.626473795945557</v>
      </c>
    </row>
    <row r="86" spans="1:12" ht="20.25">
      <c r="A86" s="370">
        <v>7</v>
      </c>
      <c r="B86" s="337" t="s">
        <v>247</v>
      </c>
      <c r="C86" s="337" t="s">
        <v>248</v>
      </c>
      <c r="D86" s="337" t="s">
        <v>290</v>
      </c>
      <c r="E86" s="340">
        <v>7798240</v>
      </c>
      <c r="F86" s="340">
        <v>3824240</v>
      </c>
      <c r="G86" s="340">
        <v>0</v>
      </c>
      <c r="H86" s="340">
        <v>788867.49</v>
      </c>
      <c r="I86" s="340">
        <v>788867.49</v>
      </c>
      <c r="J86" s="340">
        <v>10.115968346703871</v>
      </c>
      <c r="K86" s="340">
        <v>7009372.5099999998</v>
      </c>
      <c r="L86" s="340">
        <v>89.884031653296134</v>
      </c>
    </row>
    <row r="87" spans="1:12" ht="20.25">
      <c r="A87" s="370">
        <v>8</v>
      </c>
      <c r="B87" s="337" t="s">
        <v>239</v>
      </c>
      <c r="C87" s="337" t="s">
        <v>240</v>
      </c>
      <c r="D87" s="337" t="s">
        <v>290</v>
      </c>
      <c r="E87" s="340">
        <v>545700</v>
      </c>
      <c r="F87" s="340">
        <v>272900</v>
      </c>
      <c r="G87" s="340">
        <v>0</v>
      </c>
      <c r="H87" s="340">
        <v>44000</v>
      </c>
      <c r="I87" s="340">
        <v>44000</v>
      </c>
      <c r="J87" s="340">
        <v>8.0630382994319216</v>
      </c>
      <c r="K87" s="340">
        <v>501700</v>
      </c>
      <c r="L87" s="340">
        <v>91.936961700568077</v>
      </c>
    </row>
    <row r="88" spans="1:12" ht="20.25">
      <c r="A88" s="370">
        <v>9</v>
      </c>
      <c r="B88" s="337" t="s">
        <v>251</v>
      </c>
      <c r="C88" s="337" t="s">
        <v>252</v>
      </c>
      <c r="D88" s="337" t="s">
        <v>290</v>
      </c>
      <c r="E88" s="340">
        <v>1917200</v>
      </c>
      <c r="F88" s="340">
        <v>958600</v>
      </c>
      <c r="G88" s="340">
        <v>53030.7</v>
      </c>
      <c r="H88" s="340">
        <v>70182.179999999993</v>
      </c>
      <c r="I88" s="340">
        <v>123212.87999999999</v>
      </c>
      <c r="J88" s="340">
        <v>6.4267097851032746</v>
      </c>
      <c r="K88" s="340">
        <v>1793987.12</v>
      </c>
      <c r="L88" s="340">
        <v>93.57329021489673</v>
      </c>
    </row>
    <row r="89" spans="1:12" ht="20.25">
      <c r="A89" s="370">
        <v>10</v>
      </c>
      <c r="B89" s="337" t="s">
        <v>259</v>
      </c>
      <c r="C89" s="337" t="s">
        <v>260</v>
      </c>
      <c r="D89" s="337" t="s">
        <v>290</v>
      </c>
      <c r="E89" s="340">
        <v>34357600</v>
      </c>
      <c r="F89" s="340">
        <v>9015500</v>
      </c>
      <c r="G89" s="340">
        <v>545000</v>
      </c>
      <c r="H89" s="340">
        <v>1315566.96</v>
      </c>
      <c r="I89" s="340">
        <v>1860566.96</v>
      </c>
      <c r="J89" s="340">
        <v>5.4152995552657925</v>
      </c>
      <c r="K89" s="340">
        <v>32497033.039999999</v>
      </c>
      <c r="L89" s="340">
        <v>94.58470044473421</v>
      </c>
    </row>
    <row r="90" spans="1:12" ht="20.25">
      <c r="A90" s="370">
        <v>11</v>
      </c>
      <c r="B90" s="337" t="s">
        <v>261</v>
      </c>
      <c r="C90" s="337" t="s">
        <v>262</v>
      </c>
      <c r="D90" s="337" t="s">
        <v>290</v>
      </c>
      <c r="E90" s="340">
        <v>48519000</v>
      </c>
      <c r="F90" s="340">
        <v>41127100</v>
      </c>
      <c r="G90" s="340">
        <v>77030</v>
      </c>
      <c r="H90" s="340">
        <v>2063592</v>
      </c>
      <c r="I90" s="340">
        <v>2140622</v>
      </c>
      <c r="J90" s="340">
        <v>4.4119252251695213</v>
      </c>
      <c r="K90" s="340">
        <v>46378378</v>
      </c>
      <c r="L90" s="340">
        <v>95.588074774830474</v>
      </c>
    </row>
    <row r="91" spans="1:12" ht="20.25">
      <c r="A91" s="370">
        <v>12</v>
      </c>
      <c r="B91" s="337" t="s">
        <v>263</v>
      </c>
      <c r="C91" s="337" t="s">
        <v>264</v>
      </c>
      <c r="D91" s="337" t="s">
        <v>290</v>
      </c>
      <c r="E91" s="340">
        <v>6423850</v>
      </c>
      <c r="F91" s="340">
        <v>1455150</v>
      </c>
      <c r="G91" s="340">
        <v>9000</v>
      </c>
      <c r="H91" s="340">
        <v>162400.14000000001</v>
      </c>
      <c r="I91" s="340">
        <v>171400.14</v>
      </c>
      <c r="J91" s="340">
        <v>2.6681840329397479</v>
      </c>
      <c r="K91" s="340">
        <v>6252449.8600000003</v>
      </c>
      <c r="L91" s="340">
        <v>97.331815967060251</v>
      </c>
    </row>
    <row r="92" spans="1:12" ht="20.25">
      <c r="A92" s="370">
        <v>13</v>
      </c>
      <c r="B92" s="337" t="s">
        <v>255</v>
      </c>
      <c r="C92" s="337" t="s">
        <v>256</v>
      </c>
      <c r="D92" s="337" t="s">
        <v>290</v>
      </c>
      <c r="E92" s="340">
        <v>48475300</v>
      </c>
      <c r="F92" s="340">
        <v>46331800</v>
      </c>
      <c r="G92" s="340">
        <v>594600</v>
      </c>
      <c r="H92" s="340">
        <v>368760</v>
      </c>
      <c r="I92" s="340">
        <v>963360</v>
      </c>
      <c r="J92" s="340">
        <v>1.9873213781039003</v>
      </c>
      <c r="K92" s="340">
        <v>47511940</v>
      </c>
      <c r="L92" s="340">
        <v>98.0126786218961</v>
      </c>
    </row>
    <row r="93" spans="1:12" ht="20.25">
      <c r="A93" s="370">
        <v>14</v>
      </c>
      <c r="B93" s="337" t="s">
        <v>253</v>
      </c>
      <c r="C93" s="337" t="s">
        <v>254</v>
      </c>
      <c r="D93" s="337" t="s">
        <v>290</v>
      </c>
      <c r="E93" s="340">
        <v>44446600</v>
      </c>
      <c r="F93" s="340">
        <v>42357500</v>
      </c>
      <c r="G93" s="340">
        <v>52168.2</v>
      </c>
      <c r="H93" s="340">
        <v>627528.77999999991</v>
      </c>
      <c r="I93" s="340">
        <v>679696.97999999986</v>
      </c>
      <c r="J93" s="340">
        <v>1.5292440366642215</v>
      </c>
      <c r="K93" s="340">
        <v>43766903.020000003</v>
      </c>
      <c r="L93" s="340">
        <v>98.470755963335776</v>
      </c>
    </row>
    <row r="94" spans="1:12" ht="20.25">
      <c r="A94" s="371">
        <v>15</v>
      </c>
      <c r="B94" s="338" t="s">
        <v>249</v>
      </c>
      <c r="C94" s="338" t="s">
        <v>250</v>
      </c>
      <c r="D94" s="338" t="s">
        <v>290</v>
      </c>
      <c r="E94" s="341">
        <v>29987200</v>
      </c>
      <c r="F94" s="341">
        <v>3303900</v>
      </c>
      <c r="G94" s="341">
        <v>21725.279999999999</v>
      </c>
      <c r="H94" s="341">
        <v>225630.25</v>
      </c>
      <c r="I94" s="341">
        <v>247355.53</v>
      </c>
      <c r="J94" s="341">
        <v>0.8248703780279586</v>
      </c>
      <c r="K94" s="341">
        <v>29739844.469999999</v>
      </c>
      <c r="L94" s="341">
        <v>99.175129621972047</v>
      </c>
    </row>
  </sheetData>
  <autoFilter ref="D2:D132"/>
  <sortState ref="B7:L78">
    <sortCondition descending="1" ref="J7:J78"/>
  </sortState>
  <mergeCells count="8">
    <mergeCell ref="E2:E3"/>
    <mergeCell ref="B5:C5"/>
    <mergeCell ref="B6:C6"/>
    <mergeCell ref="A2:A4"/>
    <mergeCell ref="B79:C79"/>
    <mergeCell ref="B2:B4"/>
    <mergeCell ref="C2:C4"/>
    <mergeCell ref="D2:D4"/>
  </mergeCells>
  <conditionalFormatting sqref="J80:J94 J7:J78">
    <cfRule type="cellIs" dxfId="17" priority="26" operator="greaterThan">
      <formula>22</formula>
    </cfRule>
    <cfRule type="cellIs" dxfId="16" priority="27" operator="lessThan">
      <formula>21</formula>
    </cfRule>
    <cfRule type="cellIs" dxfId="15" priority="28" operator="greaterThan">
      <formula>21</formula>
    </cfRule>
  </conditionalFormatting>
  <conditionalFormatting sqref="J80:J94 J7:J78">
    <cfRule type="cellIs" dxfId="14" priority="16" operator="equal">
      <formula>21</formula>
    </cfRule>
    <cfRule type="cellIs" dxfId="13" priority="21" operator="equal">
      <formula>21</formula>
    </cfRule>
  </conditionalFormatting>
  <conditionalFormatting sqref="J8:J27 J29:J47 J49:J64 J66:J78 J81:J94">
    <cfRule type="cellIs" dxfId="12" priority="17" operator="equal">
      <formula>24</formula>
    </cfRule>
  </conditionalFormatting>
  <conditionalFormatting sqref="J7:J27">
    <cfRule type="cellIs" dxfId="11" priority="14" operator="greaterThan">
      <formula>21</formula>
    </cfRule>
    <cfRule type="cellIs" dxfId="10" priority="15" operator="lessThan">
      <formula>21</formula>
    </cfRule>
  </conditionalFormatting>
  <conditionalFormatting sqref="J80:J94 J19:J78">
    <cfRule type="cellIs" dxfId="9" priority="11" operator="equal">
      <formula>21</formula>
    </cfRule>
    <cfRule type="cellIs" dxfId="8" priority="12" operator="lessThan">
      <formula>21</formula>
    </cfRule>
    <cfRule type="cellIs" dxfId="7" priority="13" operator="greaterThan">
      <formula>21</formula>
    </cfRule>
  </conditionalFormatting>
  <conditionalFormatting sqref="J8:J27 J29:J47 J49:J64 J66:J78 J81:J94">
    <cfRule type="cellIs" dxfId="6" priority="5" operator="equal">
      <formula>13</formula>
    </cfRule>
    <cfRule type="cellIs" dxfId="5" priority="6" operator="lessThan">
      <formula>13</formula>
    </cfRule>
    <cfRule type="cellIs" dxfId="4" priority="7" operator="greaterThan">
      <formula>13</formula>
    </cfRule>
  </conditionalFormatting>
  <conditionalFormatting sqref="J7:J78">
    <cfRule type="cellIs" dxfId="3" priority="3" operator="lessThan">
      <formula>21</formula>
    </cfRule>
    <cfRule type="cellIs" dxfId="2" priority="4" operator="greaterThan">
      <formula>21</formula>
    </cfRule>
  </conditionalFormatting>
  <conditionalFormatting sqref="J80:J94">
    <cfRule type="cellIs" dxfId="1" priority="1" operator="lessThan">
      <formula>21</formula>
    </cfRule>
    <cfRule type="cellIs" dxfId="0" priority="2" operator="greaterThan">
      <formula>21</formula>
    </cfRule>
  </conditionalFormatting>
  <pageMargins left="0.15748031496062992" right="0.15748031496062992" top="0.36" bottom="0.4"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6</vt:i4>
      </vt:variant>
      <vt:variant>
        <vt:lpstr>ช่วงที่มีชื่อ</vt:lpstr>
      </vt:variant>
      <vt:variant>
        <vt:i4>3</vt:i4>
      </vt:variant>
    </vt:vector>
  </HeadingPairs>
  <TitlesOfParts>
    <vt:vector size="9" baseType="lpstr">
      <vt:lpstr>จัดสรร</vt:lpstr>
      <vt:lpstr>rpt 1</vt:lpstr>
      <vt:lpstr>พรบ</vt:lpstr>
      <vt:lpstr>รวม</vt:lpstr>
      <vt:lpstr>งบลงทุน</vt:lpstr>
      <vt:lpstr>ภาพรวม</vt:lpstr>
      <vt:lpstr>งบลงทุน!Print_Titles</vt:lpstr>
      <vt:lpstr>ภาพรวม!Print_Titles</vt:lpstr>
      <vt:lpstr>รวม!Print_Titles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2021-11-26T01:34:55Z</cp:lastPrinted>
  <dcterms:created xsi:type="dcterms:W3CDTF">2021-11-22T07:42:02Z</dcterms:created>
  <dcterms:modified xsi:type="dcterms:W3CDTF">2021-11-26T04:51:21Z</dcterms:modified>
</cp:coreProperties>
</file>